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55" windowWidth="12120" windowHeight="9180" tabRatio="527" firstSheet="2" activeTab="2"/>
  </bookViews>
  <sheets>
    <sheet name="Приложение1" sheetId="1" r:id="rId1"/>
    <sheet name="Приложение2" sheetId="2" r:id="rId2"/>
    <sheet name="Приложение 3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<sst xmlns="http://schemas.openxmlformats.org/spreadsheetml/2006/main" count="139" uniqueCount="132">
  <si>
    <t>182 1 06 06000 00 0000 110</t>
  </si>
  <si>
    <t>тыс. руб.</t>
  </si>
  <si>
    <t>0700</t>
  </si>
  <si>
    <t>Образование</t>
  </si>
  <si>
    <t>000 1 00 00000 00 0000 000</t>
  </si>
  <si>
    <t>Доходы</t>
  </si>
  <si>
    <t>182 1 01 02000 01 0000 110</t>
  </si>
  <si>
    <t>Налог на доходы физических лиц</t>
  </si>
  <si>
    <t xml:space="preserve">182 1 05 00000 00 0000 000 </t>
  </si>
  <si>
    <t>Налоги на совокупный доход</t>
  </si>
  <si>
    <t>182 1 06 00000 00 0000 000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</si>
  <si>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</si>
  <si>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</si>
  <si>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Всего доходов</t>
  </si>
  <si>
    <t>Безвозмездные поступления</t>
  </si>
  <si>
    <t>Доходы от продажи материальных и нематериальных активов</t>
  </si>
  <si>
    <t>Код бюджетной классификации РФ</t>
  </si>
  <si>
    <t>Приложение 1</t>
  </si>
  <si>
    <t>Единый сельскохозяйственный налог</t>
  </si>
  <si>
    <t>182 1 05 03000 01 0000 110</t>
  </si>
  <si>
    <t>Налог на имущество физических лиц</t>
  </si>
  <si>
    <t>182 1 06 01000 00 0000 110</t>
  </si>
  <si>
    <t>Земельный налог</t>
  </si>
  <si>
    <t>Наименование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</si>
  <si>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</si>
  <si>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</si>
  <si>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</si>
  <si>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</si>
  <si>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</si>
  <si>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</si>
  <si>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</si>
  <si>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</si>
  <si>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0112</t>
  </si>
  <si>
    <t>0200</t>
  </si>
  <si>
    <t>Национальная оборона</t>
  </si>
  <si>
    <t>0203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</si>
  <si>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</si>
  <si>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</si>
  <si>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</si>
  <si>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</si>
  <si>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0400</t>
  </si>
  <si>
    <t>Национальная экономика</t>
  </si>
  <si>
    <t>0500</t>
  </si>
  <si>
    <t>Жилищно-коммунальное хозяйство</t>
  </si>
  <si>
    <t>0800</t>
  </si>
  <si>
    <t>Культура, кинематография и средства массовой информации</t>
  </si>
  <si>
    <t>0801</t>
  </si>
  <si>
    <t>Культура</t>
  </si>
  <si>
    <t>0900</t>
  </si>
  <si>
    <t>Здравоохранение и спорт</t>
  </si>
  <si>
    <t>Спорт и физическая культура</t>
  </si>
  <si>
    <t xml:space="preserve">Наименование доходов </t>
  </si>
  <si>
    <t>ПРОФИЦИТ (+)/ДЕФИЦИТ(-)</t>
  </si>
  <si>
    <t>Молодежная политика и оздоровление детей</t>
  </si>
  <si>
    <t>0707</t>
  </si>
  <si>
    <t>Штрафы, санкции, возмещение ущерба</t>
  </si>
  <si>
    <t>Налоги на прибыль, доходы</t>
  </si>
  <si>
    <t>182 1 01 00000 00 0000 000</t>
  </si>
  <si>
    <t>Безвозмездные поступления от других бюджетов бюджетной системы Российской Федерации</t>
  </si>
  <si>
    <t>0115</t>
  </si>
  <si>
    <t>Другие общегосударственные вопросы</t>
  </si>
  <si>
    <t>0313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</si>
  <si>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</si>
  <si>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</si>
  <si>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Другие вопросы в области жилищно-коммунального хозяйства</t>
  </si>
  <si>
    <t>0504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</si>
  <si>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</t>
  </si>
  <si>
    <t>Доходы от продажи земельных участков, находящихся в государственной и муниципальной собственности</t>
  </si>
  <si>
    <t>840 1 16 00000 00 0000 000</t>
  </si>
  <si>
    <t>840 1 16 23050 10 0000 140</t>
  </si>
  <si>
    <t xml:space="preserve">Доходы от возмещения ущерба при возникновении страховых случаев , когда выгодоприобретателями по договорам страхований выступают получатели средств бюджеьтов поселений </t>
  </si>
  <si>
    <t>840 2 00 00000 00 0000 000</t>
  </si>
  <si>
    <t>840 2 02 00000 00 0000 000</t>
  </si>
  <si>
    <t>Код раздела, подраз-дела БК РФ</t>
  </si>
  <si>
    <t>Безвозмез-дные перечисле-ния от бюджетов других уровней</t>
  </si>
  <si>
    <t>Собственные доходы</t>
  </si>
  <si>
    <r>
      <t>Резервные фонды</t>
    </r>
    <r>
      <rPr>
        <vertAlign val="superscript"/>
        <sz val="11"/>
        <rFont val="Times New Roman"/>
        <family val="1"/>
      </rPr>
      <t>1</t>
    </r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</si>
  <si>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</si>
  <si>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Предупреждение и ликвидация последствий чрезвычайных ситуаций природного и техногенного характера, гражданская оборона</t>
  </si>
  <si>
    <t>0503</t>
  </si>
  <si>
    <t>Благоустройство</t>
  </si>
  <si>
    <t>0412</t>
  </si>
  <si>
    <t>0908</t>
  </si>
  <si>
    <t xml:space="preserve">Приложение 2 </t>
  </si>
  <si>
    <t>Приложение 3</t>
  </si>
  <si>
    <t>к решению от ______________   № _____</t>
  </si>
  <si>
    <t>840 1 08 00000 00 0000 000</t>
  </si>
  <si>
    <t>Государственная пошлина, сборы</t>
  </si>
  <si>
    <t>840 1 08 04020 01 1000 110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</si>
  <si>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</si>
  <si>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1104</t>
  </si>
  <si>
    <t>Иные межбюджетные трансферты</t>
  </si>
  <si>
    <t>1003</t>
  </si>
  <si>
    <t>Социальное обеспечение населения</t>
  </si>
  <si>
    <t>840 2 02 03015 10 0000 151</t>
  </si>
  <si>
    <r>
      <t xml:space="preserve"> Прогнозируемые доходы бюджета Ивняковского сельского поселения 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на 2009 год и плановый период 2010 и 2011 годов в соответствии  с классификацией доходов бюджетов Российской Федерации</t>
    </r>
  </si>
  <si>
    <t xml:space="preserve">840 2 02 01001 10 0000 151 </t>
  </si>
  <si>
    <t>Дотация бюджетам поселения на выравнивание бюджетной обеспеченности</t>
  </si>
  <si>
    <t>Прочие субсидии бюджетам поселения</t>
  </si>
  <si>
    <t xml:space="preserve">Доходы от сдачи в аренду имущества ,находящегося в оперативном управлении поселений и созданных ими учреждений (за исключением имущества муниципальных автономных учреждений) 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</si>
  <si>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</t>
  </si>
  <si>
    <t>Всего 2009 год</t>
  </si>
  <si>
    <t>Расходы бюджета Ивняковского сельского поселения на 2009 год  и на плановый период 2010 и 2011 годов по функциональной классификации расходов бюджетов Российской Федерации</t>
  </si>
  <si>
    <t>1102</t>
  </si>
  <si>
    <t>Межбюджетные субсидии</t>
  </si>
  <si>
    <t>0107</t>
  </si>
  <si>
    <t>Обеспечение проведения выборов и референдумов</t>
  </si>
  <si>
    <t>Администрация Ивняковского сельского поселения</t>
  </si>
  <si>
    <t>№ п/п</t>
  </si>
  <si>
    <t>Наименование главного распорядителя, получателя (муниципального учреждения)</t>
  </si>
  <si>
    <t>Код ведомственной классификации</t>
  </si>
  <si>
    <t>Субвенции бюджетам субъектов Российской Федерации на осуществление первичного воинского учета на территориях ,где отсутствуют военные комиссариаты</t>
  </si>
  <si>
    <t>840 2 02 02000 10 0000 151</t>
  </si>
  <si>
    <t>840 2 02 04000 10 0000 151</t>
  </si>
  <si>
    <t>ИТОГО</t>
  </si>
  <si>
    <t xml:space="preserve">840 3 00 00000 00 0000 000 </t>
  </si>
  <si>
    <t>Доходы от предпринимательской и иной приносящей доход деятельности</t>
  </si>
  <si>
    <t>Условно-утвержденные расходы</t>
  </si>
  <si>
    <t>ИТОГО:</t>
  </si>
  <si>
    <t>Расходы за счет средств от предпринимательской и иной приносящей доход деятельности</t>
  </si>
  <si>
    <t>ВСЕГО РАСХОДОВ</t>
  </si>
  <si>
    <t xml:space="preserve">Перечень распорядителей средств бюджета Ивняковского сельского поселения </t>
  </si>
  <si>
    <t>Ивняковского сельского поселения</t>
  </si>
  <si>
    <t>848 1 11 05035 10 0000 120</t>
  </si>
  <si>
    <t>848 1 11 05010 00 0000 120</t>
  </si>
  <si>
    <t>848 1 11 05000 00 0000 120</t>
  </si>
  <si>
    <t>848 1 11 00000 00 0000 000</t>
  </si>
  <si>
    <t>848 0 60 00000 00 0000 000</t>
  </si>
  <si>
    <t>848 1 14 06000 10 0000 430</t>
  </si>
  <si>
    <t>к решению от 26 декабря 2008 г. № 110</t>
  </si>
  <si>
    <t>к решению Муниципального Совета</t>
  </si>
  <si>
    <t>от 29.04.2010 г. № 24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</si>
</sst>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#,##0.00000"/>
    <numFmt numFmtId="171" formatCode="0.000"/>
  </numFmts>
  <fonts count="3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vertAlign val="superscript"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68" fontId="6" fillId="0" borderId="0" xfId="0" applyNumberFormat="1" applyFont="1" applyFill="1" applyAlignment="1">
      <alignment horizontal="center" vertical="center" wrapText="1"/>
    </xf>
    <xf numFmtId="168" fontId="3" fillId="0" borderId="0" xfId="0" applyNumberFormat="1" applyFont="1" applyAlignment="1">
      <alignment horizontal="right" vertical="center"/>
    </xf>
    <xf numFmtId="168" fontId="11" fillId="0" borderId="10" xfId="0" applyNumberFormat="1" applyFont="1" applyBorder="1" applyAlignment="1">
      <alignment vertical="center"/>
    </xf>
    <xf numFmtId="168" fontId="1" fillId="0" borderId="0" xfId="0" applyNumberFormat="1" applyFont="1" applyAlignment="1">
      <alignment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0" xfId="0" applyFont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68" fontId="1" fillId="0" borderId="0" xfId="0" applyNumberFormat="1" applyFont="1" applyFill="1" applyAlignment="1">
      <alignment horizontal="right" vertical="center"/>
    </xf>
    <xf numFmtId="168" fontId="1" fillId="0" borderId="0" xfId="0" applyNumberFormat="1" applyFont="1" applyAlignment="1">
      <alignment vertical="center" wrapText="1"/>
    </xf>
    <xf numFmtId="168" fontId="6" fillId="0" borderId="0" xfId="0" applyNumberFormat="1" applyFont="1" applyAlignment="1">
      <alignment horizontal="center" vertical="center" wrapText="1"/>
    </xf>
    <xf numFmtId="168" fontId="3" fillId="0" borderId="0" xfId="0" applyNumberFormat="1" applyFont="1" applyAlignment="1">
      <alignment horizontal="right" vertical="center" wrapText="1"/>
    </xf>
    <xf numFmtId="168" fontId="7" fillId="0" borderId="10" xfId="0" applyNumberFormat="1" applyFont="1" applyFill="1" applyBorder="1" applyAlignment="1">
      <alignment horizontal="center" vertical="center" wrapText="1"/>
    </xf>
    <xf numFmtId="168" fontId="7" fillId="0" borderId="10" xfId="0" applyNumberFormat="1" applyFont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vertical="center"/>
    </xf>
    <xf numFmtId="168" fontId="9" fillId="0" borderId="10" xfId="0" applyNumberFormat="1" applyFont="1" applyBorder="1" applyAlignment="1">
      <alignment vertical="center"/>
    </xf>
    <xf numFmtId="168" fontId="9" fillId="0" borderId="10" xfId="0" applyNumberFormat="1" applyFont="1" applyFill="1" applyBorder="1" applyAlignment="1">
      <alignment vertical="center"/>
    </xf>
    <xf numFmtId="168" fontId="8" fillId="0" borderId="10" xfId="0" applyNumberFormat="1" applyFont="1" applyBorder="1" applyAlignment="1">
      <alignment vertical="center"/>
    </xf>
    <xf numFmtId="168" fontId="1" fillId="0" borderId="0" xfId="0" applyNumberFormat="1" applyFont="1" applyAlignment="1">
      <alignment vertical="center"/>
    </xf>
    <xf numFmtId="49" fontId="8" fillId="8" borderId="10" xfId="0" applyNumberFormat="1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justify" vertical="center" wrapText="1"/>
    </xf>
    <xf numFmtId="168" fontId="8" fillId="8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horizontal="justify" vertical="center" wrapText="1"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2" fillId="4" borderId="10" xfId="0" applyFont="1" applyFill="1" applyBorder="1" applyAlignment="1">
      <alignment vertical="center" wrapText="1"/>
    </xf>
    <xf numFmtId="0" fontId="2" fillId="11" borderId="10" xfId="0" applyFont="1" applyFill="1" applyBorder="1" applyAlignment="1">
      <alignment vertical="center" wrapText="1"/>
    </xf>
    <xf numFmtId="0" fontId="2" fillId="11" borderId="10" xfId="0" applyFont="1" applyFill="1" applyBorder="1" applyAlignment="1">
      <alignment horizontal="left" vertical="center" wrapText="1"/>
    </xf>
    <xf numFmtId="168" fontId="2" fillId="4" borderId="10" xfId="0" applyNumberFormat="1" applyFont="1" applyFill="1" applyBorder="1" applyAlignment="1">
      <alignment vertical="center" wrapText="1"/>
    </xf>
    <xf numFmtId="168" fontId="2" fillId="11" borderId="10" xfId="0" applyNumberFormat="1" applyFont="1" applyFill="1" applyBorder="1" applyAlignment="1">
      <alignment vertical="center" wrapText="1"/>
    </xf>
    <xf numFmtId="168" fontId="3" fillId="0" borderId="10" xfId="0" applyNumberFormat="1" applyFont="1" applyBorder="1" applyAlignment="1">
      <alignment vertical="center" wrapText="1"/>
    </xf>
    <xf numFmtId="168" fontId="3" fillId="0" borderId="10" xfId="0" applyNumberFormat="1" applyFont="1" applyFill="1" applyBorder="1" applyAlignment="1">
      <alignment vertical="center" wrapText="1"/>
    </xf>
    <xf numFmtId="168" fontId="3" fillId="0" borderId="10" xfId="0" applyNumberFormat="1" applyFont="1" applyBorder="1" applyAlignment="1">
      <alignment vertical="center" wrapText="1"/>
    </xf>
    <xf numFmtId="168" fontId="11" fillId="11" borderId="10" xfId="0" applyNumberFormat="1" applyFont="1" applyFill="1" applyBorder="1" applyAlignment="1">
      <alignment vertical="center" wrapText="1"/>
    </xf>
    <xf numFmtId="168" fontId="2" fillId="11" borderId="10" xfId="0" applyNumberFormat="1" applyFont="1" applyFill="1" applyBorder="1" applyAlignment="1">
      <alignment vertical="center"/>
    </xf>
    <xf numFmtId="168" fontId="3" fillId="0" borderId="10" xfId="0" applyNumberFormat="1" applyFont="1" applyBorder="1" applyAlignment="1">
      <alignment vertical="center"/>
    </xf>
    <xf numFmtId="168" fontId="1" fillId="0" borderId="0" xfId="0" applyNumberFormat="1" applyFont="1" applyFill="1" applyAlignment="1">
      <alignment vertical="center"/>
    </xf>
    <xf numFmtId="168" fontId="8" fillId="0" borderId="10" xfId="0" applyNumberFormat="1" applyFont="1" applyFill="1" applyBorder="1" applyAlignment="1">
      <alignment vertical="center"/>
    </xf>
    <xf numFmtId="0" fontId="14" fillId="4" borderId="10" xfId="0" applyFont="1" applyFill="1" applyBorder="1" applyAlignment="1">
      <alignment vertical="center" wrapText="1"/>
    </xf>
    <xf numFmtId="0" fontId="14" fillId="11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4" fillId="11" borderId="10" xfId="0" applyFont="1" applyFill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6" fillId="11" borderId="1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right" vertical="center"/>
    </xf>
    <xf numFmtId="1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1" fontId="7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/>
    </xf>
    <xf numFmtId="168" fontId="2" fillId="0" borderId="10" xfId="0" applyNumberFormat="1" applyFont="1" applyFill="1" applyBorder="1" applyAlignment="1">
      <alignment vertical="center" wrapText="1"/>
    </xf>
    <xf numFmtId="168" fontId="2" fillId="4" borderId="11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justify" vertical="center" wrapText="1"/>
    </xf>
    <xf numFmtId="168" fontId="9" fillId="0" borderId="13" xfId="0" applyNumberFormat="1" applyFont="1" applyBorder="1" applyAlignment="1">
      <alignment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168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5" xfId="0" applyFont="1" applyFill="1" applyBorder="1" applyAlignment="1">
      <alignment horizontal="left" vertical="center" wrapText="1"/>
    </xf>
    <xf numFmtId="0" fontId="8" fillId="25" borderId="14" xfId="0" applyFont="1" applyFill="1" applyBorder="1" applyAlignment="1">
      <alignment horizontal="left" vertical="center"/>
    </xf>
    <xf numFmtId="0" fontId="8" fillId="25" borderId="15" xfId="0" applyFont="1" applyFill="1" applyBorder="1" applyAlignment="1">
      <alignment horizontal="left" vertical="center" wrapText="1"/>
    </xf>
    <xf numFmtId="168" fontId="8" fillId="25" borderId="10" xfId="0" applyNumberFormat="1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0" applyFont="1" applyBorder="1" applyAlignment="1">
      <alignment/>
    </xf>
    <xf numFmtId="0" fontId="7" fillId="0" borderId="0" xfId="0" applyFont="1" applyAlignment="1">
      <alignment/>
    </xf>
    <xf numFmtId="0" fontId="9" fillId="0" borderId="14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5" xfId="0" applyFont="1" applyBorder="1" applyAlignment="1">
      <alignment/>
    </xf>
    <xf numFmtId="0" fontId="1" fillId="0" borderId="0" xfId="0" applyFont="1" applyAlignment="1">
      <alignment vertical="center"/>
    </xf>
    <xf numFmtId="168" fontId="1" fillId="0" borderId="0" xfId="0" applyNumberFormat="1" applyFont="1" applyAlignment="1">
      <alignment vertical="center"/>
    </xf>
    <xf numFmtId="0" fontId="2" fillId="4" borderId="1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8" fillId="8" borderId="10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wrapText="1"/>
    </xf>
    <xf numFmtId="0" fontId="9" fillId="0" borderId="10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X35"/>
  <sheetViews>
    <sheetView zoomScaleSheetLayoutView="100" zoomScalePageLayoutView="0" workbookViewId="0" topLeftCell="A20">
      <selection activeCell="A1" sqref="A1:E34"/>
    </sheetView>
  </sheetViews>
  <sheetFormatPr defaultColWidth="9.00390625" defaultRowHeight="12.75"/>
  <cols>
    <col min="1" max="1" width="30.125" style="5" customWidth="1"/>
    <col min="2" max="2" width="54.75390625" style="5" customWidth="1"/>
    <col min="3" max="3" width="11.25390625" style="24" customWidth="1"/>
    <col min="4" max="4" width="11.00390625" style="1" customWidth="1"/>
    <col min="5" max="5" width="9.25390625" style="1" bestFit="1" customWidth="1"/>
    <col min="6" max="16384" width="9.125" style="1" customWidth="1"/>
  </cols>
  <sheetData>
    <row r="1" spans="2:5" ht="15.75">
      <c r="B1" s="73"/>
      <c r="C1" s="73" t="s">
        <v>17</v>
      </c>
      <c r="D1" s="75"/>
      <c r="E1" s="75"/>
    </row>
    <row r="2" spans="2:5" ht="15.75">
      <c r="B2" s="73"/>
      <c r="C2" s="73" t="s">
        <v>129</v>
      </c>
      <c r="D2" s="75"/>
      <c r="E2" s="75"/>
    </row>
    <row r="3" spans="1:3" ht="15.75">
      <c r="A3" s="110"/>
      <c r="B3" s="110"/>
      <c r="C3" s="110"/>
    </row>
    <row r="4" spans="1:3" ht="63" customHeight="1">
      <c r="A4" s="111" t="s">
        <v>95</v>
      </c>
      <c r="B4" s="111"/>
      <c r="C4" s="111"/>
    </row>
    <row r="5" spans="1:3" ht="5.25" customHeight="1">
      <c r="A5" s="2"/>
      <c r="B5" s="2"/>
      <c r="C5" s="21"/>
    </row>
    <row r="6" spans="1:5" ht="18.75">
      <c r="A6" s="2"/>
      <c r="E6" s="22" t="s">
        <v>1</v>
      </c>
    </row>
    <row r="7" spans="1:5" ht="31.5">
      <c r="A7" s="6" t="s">
        <v>16</v>
      </c>
      <c r="B7" s="7" t="s">
        <v>51</v>
      </c>
      <c r="C7" s="74">
        <v>2009</v>
      </c>
      <c r="D7" s="74">
        <v>2010</v>
      </c>
      <c r="E7" s="74">
        <v>2011</v>
      </c>
    </row>
    <row r="8" spans="1:5" ht="15.75">
      <c r="A8" s="53" t="s">
        <v>4</v>
      </c>
      <c r="B8" s="66" t="s">
        <v>5</v>
      </c>
      <c r="C8" s="56">
        <f>C9+C11+C13+C16+C20+C24+C22</f>
        <v>16946</v>
      </c>
      <c r="D8" s="56">
        <f>D9+D11+D13+D16+D20+D24+D22</f>
        <v>20284</v>
      </c>
      <c r="E8" s="56">
        <f>E9+E11+E13+E16+E20+E24+E22</f>
        <v>21504</v>
      </c>
    </row>
    <row r="9" spans="1:5" ht="17.25" customHeight="1">
      <c r="A9" s="54" t="s">
        <v>57</v>
      </c>
      <c r="B9" s="67" t="s">
        <v>56</v>
      </c>
      <c r="C9" s="57">
        <f>C10</f>
        <v>7670</v>
      </c>
      <c r="D9" s="57">
        <f>D10</f>
        <v>10689</v>
      </c>
      <c r="E9" s="57">
        <f>E10</f>
        <v>11759</v>
      </c>
    </row>
    <row r="10" spans="1:5" s="4" customFormat="1" ht="18.75" customHeight="1">
      <c r="A10" s="8" t="s">
        <v>6</v>
      </c>
      <c r="B10" s="68" t="s">
        <v>7</v>
      </c>
      <c r="C10" s="58">
        <v>7670</v>
      </c>
      <c r="D10" s="58">
        <v>10689</v>
      </c>
      <c r="E10" s="58">
        <v>11759</v>
      </c>
    </row>
    <row r="11" spans="1:5" ht="18" customHeight="1">
      <c r="A11" s="54" t="s">
        <v>8</v>
      </c>
      <c r="B11" s="69" t="s">
        <v>9</v>
      </c>
      <c r="C11" s="57">
        <f>C12</f>
        <v>300</v>
      </c>
      <c r="D11" s="57">
        <f>D12</f>
        <v>300</v>
      </c>
      <c r="E11" s="57">
        <f>E12</f>
        <v>300</v>
      </c>
    </row>
    <row r="12" spans="1:5" s="4" customFormat="1" ht="16.5" customHeight="1">
      <c r="A12" s="8" t="s">
        <v>19</v>
      </c>
      <c r="B12" s="70" t="s">
        <v>18</v>
      </c>
      <c r="C12" s="58">
        <v>300</v>
      </c>
      <c r="D12" s="58">
        <v>300</v>
      </c>
      <c r="E12" s="58">
        <v>300</v>
      </c>
    </row>
    <row r="13" spans="1:5" ht="16.5" customHeight="1">
      <c r="A13" s="54" t="s">
        <v>10</v>
      </c>
      <c r="B13" s="69" t="s">
        <v>11</v>
      </c>
      <c r="C13" s="57">
        <f>SUM(C14:C15)</f>
        <v>3755</v>
      </c>
      <c r="D13" s="57">
        <f>SUM(D14:D15)</f>
        <v>4070</v>
      </c>
      <c r="E13" s="57">
        <f>SUM(E14:E15)</f>
        <v>4180</v>
      </c>
    </row>
    <row r="14" spans="1:5" s="4" customFormat="1" ht="15.75" customHeight="1">
      <c r="A14" s="8" t="s">
        <v>21</v>
      </c>
      <c r="B14" s="70" t="s">
        <v>20</v>
      </c>
      <c r="C14" s="58">
        <v>1155</v>
      </c>
      <c r="D14" s="58">
        <v>1270</v>
      </c>
      <c r="E14" s="58">
        <v>1380</v>
      </c>
    </row>
    <row r="15" spans="1:5" s="4" customFormat="1" ht="17.25" customHeight="1">
      <c r="A15" s="8" t="s">
        <v>0</v>
      </c>
      <c r="B15" s="70" t="s">
        <v>22</v>
      </c>
      <c r="C15" s="58">
        <v>2600</v>
      </c>
      <c r="D15" s="58">
        <v>2800</v>
      </c>
      <c r="E15" s="58">
        <v>2800</v>
      </c>
    </row>
    <row r="16" spans="1:5" ht="36.75" customHeight="1">
      <c r="A16" s="54" t="s">
        <v>126</v>
      </c>
      <c r="B16" s="69" t="s">
        <v>12</v>
      </c>
      <c r="C16" s="57">
        <f>C17</f>
        <v>1206</v>
      </c>
      <c r="D16" s="57">
        <f>D17</f>
        <v>1210</v>
      </c>
      <c r="E16" s="57">
        <f>E17</f>
        <v>1250</v>
      </c>
    </row>
    <row r="17" spans="1:5" s="16" customFormat="1" ht="38.25">
      <c r="A17" s="19" t="s">
        <v>125</v>
      </c>
      <c r="B17" s="71" t="s">
        <v>100</v>
      </c>
      <c r="C17" s="59">
        <f>C18+C19</f>
        <v>1206</v>
      </c>
      <c r="D17" s="59">
        <f>D18+D19</f>
        <v>1210</v>
      </c>
      <c r="E17" s="59">
        <f>E18+E19</f>
        <v>1250</v>
      </c>
    </row>
    <row r="18" spans="1:5" s="16" customFormat="1" ht="51">
      <c r="A18" s="19" t="s">
        <v>124</v>
      </c>
      <c r="B18" s="71" t="s">
        <v>66</v>
      </c>
      <c r="C18" s="59">
        <v>1206</v>
      </c>
      <c r="D18" s="59">
        <v>1210</v>
      </c>
      <c r="E18" s="59">
        <v>1250</v>
      </c>
    </row>
    <row r="19" spans="1:5" s="16" customFormat="1" ht="51">
      <c r="A19" s="19" t="s">
        <v>123</v>
      </c>
      <c r="B19" s="71" t="s">
        <v>99</v>
      </c>
      <c r="C19" s="59"/>
      <c r="D19" s="59"/>
      <c r="E19" s="59"/>
    </row>
    <row r="20" spans="1:5" s="3" customFormat="1" ht="15.75" customHeight="1">
      <c r="A20" s="54" t="s">
        <v>127</v>
      </c>
      <c r="B20" s="69" t="s">
        <v>15</v>
      </c>
      <c r="C20" s="57">
        <f>C21</f>
        <v>4000</v>
      </c>
      <c r="D20" s="57">
        <f>D21</f>
        <v>4000</v>
      </c>
      <c r="E20" s="57">
        <f>E21</f>
        <v>4000</v>
      </c>
    </row>
    <row r="21" spans="1:5" s="4" customFormat="1" ht="25.5">
      <c r="A21" s="8" t="s">
        <v>128</v>
      </c>
      <c r="B21" s="70" t="s">
        <v>67</v>
      </c>
      <c r="C21" s="60">
        <v>4000</v>
      </c>
      <c r="D21" s="60">
        <v>4000</v>
      </c>
      <c r="E21" s="60">
        <v>4000</v>
      </c>
    </row>
    <row r="22" spans="1:5" s="51" customFormat="1" ht="15" customHeight="1">
      <c r="A22" s="54" t="s">
        <v>86</v>
      </c>
      <c r="B22" s="72" t="s">
        <v>87</v>
      </c>
      <c r="C22" s="61">
        <f>C23</f>
        <v>15</v>
      </c>
      <c r="D22" s="61">
        <f>D23</f>
        <v>15</v>
      </c>
      <c r="E22" s="61">
        <f>E23</f>
        <v>15</v>
      </c>
    </row>
    <row r="23" spans="1:24" s="4" customFormat="1" ht="63.75">
      <c r="A23" s="8" t="s">
        <v>88</v>
      </c>
      <c r="B23" s="70" t="s">
        <v>89</v>
      </c>
      <c r="C23" s="60">
        <v>15</v>
      </c>
      <c r="D23" s="60">
        <v>15</v>
      </c>
      <c r="E23" s="60">
        <v>15</v>
      </c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</row>
    <row r="24" spans="1:24" s="15" customFormat="1" ht="17.25" customHeight="1">
      <c r="A24" s="54" t="s">
        <v>68</v>
      </c>
      <c r="B24" s="69" t="s">
        <v>55</v>
      </c>
      <c r="C24" s="57">
        <f>C25</f>
        <v>0</v>
      </c>
      <c r="D24" s="57">
        <f>D25</f>
        <v>0</v>
      </c>
      <c r="E24" s="57">
        <f>E25</f>
        <v>0</v>
      </c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</row>
    <row r="25" spans="1:24" s="16" customFormat="1" ht="51">
      <c r="A25" s="19" t="s">
        <v>69</v>
      </c>
      <c r="B25" s="71" t="s">
        <v>70</v>
      </c>
      <c r="C25" s="59"/>
      <c r="D25" s="59"/>
      <c r="E25" s="59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</row>
    <row r="26" spans="1:24" ht="16.5" customHeight="1">
      <c r="A26" s="55" t="s">
        <v>71</v>
      </c>
      <c r="B26" s="69" t="s">
        <v>14</v>
      </c>
      <c r="C26" s="62">
        <f>C27</f>
        <v>3556</v>
      </c>
      <c r="D26" s="62">
        <f>D27</f>
        <v>4870</v>
      </c>
      <c r="E26" s="62">
        <f>E27</f>
        <v>2861</v>
      </c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</row>
    <row r="27" spans="1:24" ht="25.5">
      <c r="A27" s="20" t="s">
        <v>72</v>
      </c>
      <c r="B27" s="70" t="s">
        <v>58</v>
      </c>
      <c r="C27" s="63">
        <f>C28+C29++C30+C31</f>
        <v>3556</v>
      </c>
      <c r="D27" s="63">
        <f>D28+D29++D30</f>
        <v>4870</v>
      </c>
      <c r="E27" s="63">
        <f>E28+E29++E30</f>
        <v>2861</v>
      </c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</row>
    <row r="28" spans="1:24" s="4" customFormat="1" ht="38.25">
      <c r="A28" s="20" t="s">
        <v>94</v>
      </c>
      <c r="B28" s="70" t="s">
        <v>111</v>
      </c>
      <c r="C28" s="23">
        <v>137</v>
      </c>
      <c r="D28" s="23">
        <v>150</v>
      </c>
      <c r="E28" s="23">
        <v>160</v>
      </c>
      <c r="F28" s="52"/>
      <c r="G28" s="99"/>
      <c r="H28" s="99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</row>
    <row r="29" spans="1:24" s="4" customFormat="1" ht="25.5">
      <c r="A29" s="20" t="s">
        <v>96</v>
      </c>
      <c r="B29" s="70" t="s">
        <v>97</v>
      </c>
      <c r="C29" s="23">
        <v>2877</v>
      </c>
      <c r="D29" s="23">
        <v>4650</v>
      </c>
      <c r="E29" s="23">
        <v>2701</v>
      </c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</row>
    <row r="30" spans="1:24" s="4" customFormat="1" ht="15" customHeight="1">
      <c r="A30" s="20" t="s">
        <v>112</v>
      </c>
      <c r="B30" s="70" t="s">
        <v>98</v>
      </c>
      <c r="C30" s="23">
        <v>430</v>
      </c>
      <c r="D30" s="23">
        <v>70</v>
      </c>
      <c r="E30" s="23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</row>
    <row r="31" spans="1:24" s="4" customFormat="1" ht="15" customHeight="1">
      <c r="A31" s="20" t="s">
        <v>113</v>
      </c>
      <c r="B31" s="70" t="s">
        <v>98</v>
      </c>
      <c r="C31" s="23">
        <v>112</v>
      </c>
      <c r="D31" s="23">
        <v>0</v>
      </c>
      <c r="E31" s="23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</row>
    <row r="32" spans="1:24" s="3" customFormat="1" ht="15.75">
      <c r="A32" s="112" t="s">
        <v>114</v>
      </c>
      <c r="B32" s="112"/>
      <c r="C32" s="56">
        <f>C8+C26</f>
        <v>20502</v>
      </c>
      <c r="D32" s="56">
        <f>D8+D26</f>
        <v>25154</v>
      </c>
      <c r="E32" s="56">
        <f>E8+E26</f>
        <v>24365</v>
      </c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</row>
    <row r="33" spans="1:24" s="81" customFormat="1" ht="31.5">
      <c r="A33" s="82" t="s">
        <v>115</v>
      </c>
      <c r="B33" s="83" t="s">
        <v>116</v>
      </c>
      <c r="C33" s="79">
        <v>340</v>
      </c>
      <c r="D33" s="79">
        <v>600</v>
      </c>
      <c r="E33" s="79">
        <v>680</v>
      </c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</row>
    <row r="34" spans="1:24" s="3" customFormat="1" ht="15.75">
      <c r="A34" s="109" t="s">
        <v>13</v>
      </c>
      <c r="B34" s="109"/>
      <c r="C34" s="80">
        <f>C32+C33</f>
        <v>20842</v>
      </c>
      <c r="D34" s="80">
        <f>D32+D33</f>
        <v>25754</v>
      </c>
      <c r="E34" s="80">
        <f>E32+E33</f>
        <v>25045</v>
      </c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</row>
    <row r="35" spans="1:24" ht="15.75">
      <c r="A35" s="107"/>
      <c r="B35" s="107"/>
      <c r="C35" s="10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</row>
  </sheetData>
  <sheetProtection/>
  <mergeCells count="5">
    <mergeCell ref="A35:C35"/>
    <mergeCell ref="A34:B34"/>
    <mergeCell ref="A3:C3"/>
    <mergeCell ref="A4:C4"/>
    <mergeCell ref="A32:B32"/>
  </mergeCells>
  <printOptions horizontalCentered="1"/>
  <pageMargins left="0.3937007874015748" right="0" top="0.5118110236220472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41"/>
  <sheetViews>
    <sheetView zoomScalePageLayoutView="0" workbookViewId="0" topLeftCell="A20">
      <selection activeCell="A1" sqref="A1:H41"/>
    </sheetView>
  </sheetViews>
  <sheetFormatPr defaultColWidth="11.875" defaultRowHeight="12.75"/>
  <cols>
    <col min="1" max="1" width="8.00390625" style="14" customWidth="1"/>
    <col min="2" max="2" width="44.875" style="9" customWidth="1"/>
    <col min="3" max="3" width="11.875" style="46" bestFit="1" customWidth="1"/>
    <col min="4" max="4" width="13.875" style="46" customWidth="1"/>
    <col min="5" max="5" width="13.00390625" style="46" customWidth="1"/>
    <col min="6" max="6" width="12.625" style="12" customWidth="1"/>
    <col min="7" max="7" width="11.875" style="12" hidden="1" customWidth="1"/>
    <col min="8" max="16384" width="11.875" style="12" customWidth="1"/>
  </cols>
  <sheetData>
    <row r="1" spans="2:5" s="5" customFormat="1" ht="15.75">
      <c r="B1" s="18"/>
      <c r="C1" s="64"/>
      <c r="D1" s="24"/>
      <c r="E1" s="36" t="s">
        <v>83</v>
      </c>
    </row>
    <row r="2" spans="2:5" s="5" customFormat="1" ht="15.75">
      <c r="B2" s="18"/>
      <c r="C2" s="64"/>
      <c r="D2" s="24"/>
      <c r="E2" s="36" t="s">
        <v>85</v>
      </c>
    </row>
    <row r="3" spans="1:5" s="9" customFormat="1" ht="15.75">
      <c r="A3" s="113"/>
      <c r="B3" s="113"/>
      <c r="C3" s="113"/>
      <c r="D3" s="37"/>
      <c r="E3" s="37"/>
    </row>
    <row r="4" spans="1:5" s="9" customFormat="1" ht="63.75" customHeight="1">
      <c r="A4" s="114" t="s">
        <v>102</v>
      </c>
      <c r="B4" s="114"/>
      <c r="C4" s="114"/>
      <c r="D4" s="114"/>
      <c r="E4" s="114"/>
    </row>
    <row r="5" spans="1:5" s="9" customFormat="1" ht="7.5" customHeight="1">
      <c r="A5" s="17"/>
      <c r="B5" s="17"/>
      <c r="C5" s="38"/>
      <c r="D5" s="38"/>
      <c r="E5" s="38"/>
    </row>
    <row r="6" spans="1:8" s="9" customFormat="1" ht="15.75">
      <c r="A6" s="10"/>
      <c r="C6" s="37"/>
      <c r="D6" s="37"/>
      <c r="H6" s="39" t="s">
        <v>1</v>
      </c>
    </row>
    <row r="7" spans="1:8" s="11" customFormat="1" ht="89.25">
      <c r="A7" s="28" t="s">
        <v>73</v>
      </c>
      <c r="B7" s="29" t="s">
        <v>23</v>
      </c>
      <c r="C7" s="40" t="s">
        <v>74</v>
      </c>
      <c r="D7" s="40" t="s">
        <v>75</v>
      </c>
      <c r="E7" s="41" t="s">
        <v>101</v>
      </c>
      <c r="F7" s="76">
        <v>2010</v>
      </c>
      <c r="G7" s="77"/>
      <c r="H7" s="76">
        <v>2011</v>
      </c>
    </row>
    <row r="8" spans="1:8" s="13" customFormat="1" ht="15.75">
      <c r="A8" s="26" t="s">
        <v>24</v>
      </c>
      <c r="B8" s="27" t="s">
        <v>25</v>
      </c>
      <c r="C8" s="42">
        <f>SUM(C9:C15)</f>
        <v>0</v>
      </c>
      <c r="D8" s="42">
        <f>SUM(D9:D15)</f>
        <v>5164.4</v>
      </c>
      <c r="E8" s="42">
        <f>E9+E11+E12+E14+E13</f>
        <v>5164.4</v>
      </c>
      <c r="F8" s="42">
        <f>F9+F11+F12+F14</f>
        <v>5399.7</v>
      </c>
      <c r="H8" s="42">
        <f>H9+H11+H12+H14</f>
        <v>6439</v>
      </c>
    </row>
    <row r="9" spans="1:8" s="31" customFormat="1" ht="45">
      <c r="A9" s="25" t="s">
        <v>26</v>
      </c>
      <c r="B9" s="30" t="s">
        <v>27</v>
      </c>
      <c r="C9" s="43"/>
      <c r="D9" s="43">
        <v>641.5</v>
      </c>
      <c r="E9" s="43">
        <f>C9+D9</f>
        <v>641.5</v>
      </c>
      <c r="F9" s="43">
        <v>769.8</v>
      </c>
      <c r="H9" s="43">
        <v>923.8</v>
      </c>
    </row>
    <row r="10" spans="1:8" s="34" customFormat="1" ht="45" hidden="1">
      <c r="A10" s="32" t="s">
        <v>28</v>
      </c>
      <c r="B10" s="33" t="s">
        <v>29</v>
      </c>
      <c r="C10" s="44"/>
      <c r="D10" s="44"/>
      <c r="E10" s="44">
        <f>C10+D10</f>
        <v>0</v>
      </c>
      <c r="F10" s="44">
        <f>D10+E10</f>
        <v>0</v>
      </c>
      <c r="H10" s="44">
        <f>F10+G10</f>
        <v>0</v>
      </c>
    </row>
    <row r="11" spans="1:8" s="31" customFormat="1" ht="60">
      <c r="A11" s="25" t="s">
        <v>28</v>
      </c>
      <c r="B11" s="30" t="s">
        <v>77</v>
      </c>
      <c r="C11" s="43"/>
      <c r="D11" s="43">
        <v>186</v>
      </c>
      <c r="E11" s="43">
        <v>186</v>
      </c>
      <c r="F11" s="43">
        <v>186</v>
      </c>
      <c r="H11" s="43">
        <v>186</v>
      </c>
    </row>
    <row r="12" spans="1:8" s="31" customFormat="1" ht="60">
      <c r="A12" s="25" t="s">
        <v>30</v>
      </c>
      <c r="B12" s="30" t="s">
        <v>31</v>
      </c>
      <c r="C12" s="43"/>
      <c r="D12" s="43">
        <v>3729.9</v>
      </c>
      <c r="E12" s="43">
        <f aca="true" t="shared" si="0" ref="E12:E19">C12+D12</f>
        <v>3729.9</v>
      </c>
      <c r="F12" s="43">
        <v>4193.9</v>
      </c>
      <c r="H12" s="43">
        <v>5029.2</v>
      </c>
    </row>
    <row r="13" spans="1:8" s="31" customFormat="1" ht="30">
      <c r="A13" s="25" t="s">
        <v>105</v>
      </c>
      <c r="B13" s="30" t="s">
        <v>106</v>
      </c>
      <c r="C13" s="43"/>
      <c r="D13" s="43">
        <v>407</v>
      </c>
      <c r="E13" s="43">
        <f t="shared" si="0"/>
        <v>407</v>
      </c>
      <c r="F13" s="43"/>
      <c r="H13" s="43"/>
    </row>
    <row r="14" spans="1:8" s="31" customFormat="1" ht="15.75" customHeight="1">
      <c r="A14" s="25" t="s">
        <v>32</v>
      </c>
      <c r="B14" s="30" t="s">
        <v>76</v>
      </c>
      <c r="C14" s="43"/>
      <c r="D14" s="43">
        <v>200</v>
      </c>
      <c r="E14" s="43">
        <f t="shared" si="0"/>
        <v>200</v>
      </c>
      <c r="F14" s="43">
        <v>250</v>
      </c>
      <c r="H14" s="43">
        <v>300</v>
      </c>
    </row>
    <row r="15" spans="1:8" s="31" customFormat="1" ht="16.5" customHeight="1">
      <c r="A15" s="25" t="s">
        <v>59</v>
      </c>
      <c r="B15" s="30" t="s">
        <v>60</v>
      </c>
      <c r="C15" s="43"/>
      <c r="D15" s="43"/>
      <c r="E15" s="43">
        <f t="shared" si="0"/>
        <v>0</v>
      </c>
      <c r="F15" s="43">
        <f>D15+E15</f>
        <v>0</v>
      </c>
      <c r="H15" s="43">
        <f>F15+G15</f>
        <v>0</v>
      </c>
    </row>
    <row r="16" spans="1:8" s="35" customFormat="1" ht="14.25">
      <c r="A16" s="47" t="s">
        <v>33</v>
      </c>
      <c r="B16" s="48" t="s">
        <v>34</v>
      </c>
      <c r="C16" s="49">
        <f>C17</f>
        <v>137</v>
      </c>
      <c r="D16" s="49">
        <f>D17</f>
        <v>0</v>
      </c>
      <c r="E16" s="49">
        <f t="shared" si="0"/>
        <v>137</v>
      </c>
      <c r="F16" s="49">
        <f>F17</f>
        <v>150</v>
      </c>
      <c r="G16" s="49">
        <f>G17</f>
        <v>0</v>
      </c>
      <c r="H16" s="49">
        <f>H17</f>
        <v>160</v>
      </c>
    </row>
    <row r="17" spans="1:8" s="31" customFormat="1" ht="15">
      <c r="A17" s="25" t="s">
        <v>35</v>
      </c>
      <c r="B17" s="30" t="s">
        <v>36</v>
      </c>
      <c r="C17" s="43">
        <v>137</v>
      </c>
      <c r="D17" s="43"/>
      <c r="E17" s="43">
        <f t="shared" si="0"/>
        <v>137</v>
      </c>
      <c r="F17" s="43">
        <v>150</v>
      </c>
      <c r="H17" s="43">
        <v>160</v>
      </c>
    </row>
    <row r="18" spans="1:8" s="35" customFormat="1" ht="28.5">
      <c r="A18" s="47" t="s">
        <v>37</v>
      </c>
      <c r="B18" s="48" t="s">
        <v>38</v>
      </c>
      <c r="C18" s="49">
        <f>SUM(C19:C20)</f>
        <v>0</v>
      </c>
      <c r="D18" s="49">
        <f>SUM(D19:D20)</f>
        <v>150</v>
      </c>
      <c r="E18" s="49">
        <f t="shared" si="0"/>
        <v>150</v>
      </c>
      <c r="F18" s="49">
        <f>F19+F20</f>
        <v>200</v>
      </c>
      <c r="G18" s="49">
        <f>G19+G20</f>
        <v>0</v>
      </c>
      <c r="H18" s="49">
        <f>H19+H20</f>
        <v>250</v>
      </c>
    </row>
    <row r="19" spans="1:8" s="31" customFormat="1" ht="48.75" customHeight="1">
      <c r="A19" s="25" t="s">
        <v>39</v>
      </c>
      <c r="B19" s="30" t="s">
        <v>78</v>
      </c>
      <c r="C19" s="43"/>
      <c r="D19" s="43">
        <v>150</v>
      </c>
      <c r="E19" s="43">
        <f t="shared" si="0"/>
        <v>150</v>
      </c>
      <c r="F19" s="43">
        <v>200</v>
      </c>
      <c r="H19" s="43">
        <v>250</v>
      </c>
    </row>
    <row r="20" spans="1:8" s="31" customFormat="1" ht="36" customHeight="1">
      <c r="A20" s="25" t="s">
        <v>61</v>
      </c>
      <c r="B20" s="30" t="s">
        <v>62</v>
      </c>
      <c r="C20" s="43"/>
      <c r="D20" s="43"/>
      <c r="E20" s="43">
        <f>SUM(C20:D20)</f>
        <v>0</v>
      </c>
      <c r="F20" s="43">
        <f>SUM(D20:E20)</f>
        <v>0</v>
      </c>
      <c r="H20" s="43">
        <f>SUM(F20:G20)</f>
        <v>0</v>
      </c>
    </row>
    <row r="21" spans="1:8" s="35" customFormat="1" ht="14.25">
      <c r="A21" s="47" t="s">
        <v>40</v>
      </c>
      <c r="B21" s="48" t="s">
        <v>41</v>
      </c>
      <c r="C21" s="49">
        <f>SUM(C22:C22)</f>
        <v>0</v>
      </c>
      <c r="D21" s="49">
        <f>SUM(D22:D22)</f>
        <v>95</v>
      </c>
      <c r="E21" s="49">
        <f aca="true" t="shared" si="1" ref="E21:E37">C21+D21</f>
        <v>95</v>
      </c>
      <c r="F21" s="49">
        <f>F22</f>
        <v>0</v>
      </c>
      <c r="G21" s="49">
        <f>G22</f>
        <v>0</v>
      </c>
      <c r="H21" s="49">
        <f>H22</f>
        <v>0</v>
      </c>
    </row>
    <row r="22" spans="1:8" s="31" customFormat="1" ht="30">
      <c r="A22" s="25" t="s">
        <v>81</v>
      </c>
      <c r="B22" s="30" t="s">
        <v>63</v>
      </c>
      <c r="C22" s="43"/>
      <c r="D22" s="43">
        <v>95</v>
      </c>
      <c r="E22" s="43">
        <f t="shared" si="1"/>
        <v>95</v>
      </c>
      <c r="F22" s="43">
        <v>0</v>
      </c>
      <c r="H22" s="43">
        <v>0</v>
      </c>
    </row>
    <row r="23" spans="1:8" s="35" customFormat="1" ht="14.25">
      <c r="A23" s="47" t="s">
        <v>42</v>
      </c>
      <c r="B23" s="48" t="s">
        <v>43</v>
      </c>
      <c r="C23" s="49">
        <f>SUM(C24:C25)</f>
        <v>112</v>
      </c>
      <c r="D23" s="49">
        <f>SUM(D24:D25)</f>
        <v>2666.7</v>
      </c>
      <c r="E23" s="49">
        <f t="shared" si="1"/>
        <v>2778.7</v>
      </c>
      <c r="F23" s="49">
        <f>F24</f>
        <v>5355.9</v>
      </c>
      <c r="G23" s="49">
        <f>G24</f>
        <v>0</v>
      </c>
      <c r="H23" s="49">
        <f>H24</f>
        <v>2404.9</v>
      </c>
    </row>
    <row r="24" spans="1:8" s="31" customFormat="1" ht="15">
      <c r="A24" s="25" t="s">
        <v>79</v>
      </c>
      <c r="B24" s="30" t="s">
        <v>80</v>
      </c>
      <c r="C24" s="43">
        <v>112</v>
      </c>
      <c r="D24" s="43">
        <v>2666.7</v>
      </c>
      <c r="E24" s="43">
        <f t="shared" si="1"/>
        <v>2778.7</v>
      </c>
      <c r="F24" s="43">
        <v>5355.9</v>
      </c>
      <c r="H24" s="43">
        <v>2404.9</v>
      </c>
    </row>
    <row r="25" spans="1:8" s="31" customFormat="1" ht="30">
      <c r="A25" s="25" t="s">
        <v>65</v>
      </c>
      <c r="B25" s="30" t="s">
        <v>64</v>
      </c>
      <c r="C25" s="43"/>
      <c r="D25" s="43"/>
      <c r="E25" s="43">
        <f t="shared" si="1"/>
        <v>0</v>
      </c>
      <c r="F25" s="43">
        <f>D25+E25</f>
        <v>0</v>
      </c>
      <c r="H25" s="43">
        <f>F25+G25</f>
        <v>0</v>
      </c>
    </row>
    <row r="26" spans="1:8" s="31" customFormat="1" ht="15">
      <c r="A26" s="47" t="s">
        <v>2</v>
      </c>
      <c r="B26" s="50" t="s">
        <v>3</v>
      </c>
      <c r="C26" s="49">
        <f>C27</f>
        <v>0</v>
      </c>
      <c r="D26" s="49">
        <f>D27</f>
        <v>0</v>
      </c>
      <c r="E26" s="49">
        <f t="shared" si="1"/>
        <v>0</v>
      </c>
      <c r="F26" s="49">
        <f>D26+E26</f>
        <v>0</v>
      </c>
      <c r="H26" s="49">
        <f>F26+G26</f>
        <v>0</v>
      </c>
    </row>
    <row r="27" spans="1:8" s="31" customFormat="1" ht="15">
      <c r="A27" s="25" t="s">
        <v>54</v>
      </c>
      <c r="B27" s="30" t="s">
        <v>53</v>
      </c>
      <c r="C27" s="43"/>
      <c r="D27" s="43"/>
      <c r="E27" s="43">
        <f t="shared" si="1"/>
        <v>0</v>
      </c>
      <c r="F27" s="43">
        <f>D27+E27</f>
        <v>0</v>
      </c>
      <c r="H27" s="43">
        <f>F27+G27</f>
        <v>0</v>
      </c>
    </row>
    <row r="28" spans="1:8" s="35" customFormat="1" ht="28.5">
      <c r="A28" s="47" t="s">
        <v>44</v>
      </c>
      <c r="B28" s="50" t="s">
        <v>45</v>
      </c>
      <c r="C28" s="49">
        <f>C29</f>
        <v>3307</v>
      </c>
      <c r="D28" s="49">
        <f>D29</f>
        <v>2376.2</v>
      </c>
      <c r="E28" s="49">
        <f t="shared" si="1"/>
        <v>5683.2</v>
      </c>
      <c r="F28" s="49">
        <f>F29</f>
        <v>8704.4</v>
      </c>
      <c r="G28" s="49">
        <f>G29</f>
        <v>0</v>
      </c>
      <c r="H28" s="49">
        <f>H29</f>
        <v>8823.1</v>
      </c>
    </row>
    <row r="29" spans="1:8" s="31" customFormat="1" ht="31.5" customHeight="1">
      <c r="A29" s="25" t="s">
        <v>46</v>
      </c>
      <c r="B29" s="30" t="s">
        <v>47</v>
      </c>
      <c r="C29" s="43">
        <v>3307</v>
      </c>
      <c r="D29" s="43">
        <v>2376.2</v>
      </c>
      <c r="E29" s="43">
        <f t="shared" si="1"/>
        <v>5683.2</v>
      </c>
      <c r="F29" s="43">
        <v>8704.4</v>
      </c>
      <c r="H29" s="43">
        <v>8823.1</v>
      </c>
    </row>
    <row r="30" spans="1:8" s="35" customFormat="1" ht="14.25">
      <c r="A30" s="47" t="s">
        <v>48</v>
      </c>
      <c r="B30" s="50" t="s">
        <v>49</v>
      </c>
      <c r="C30" s="49">
        <f>C31</f>
        <v>0</v>
      </c>
      <c r="D30" s="49">
        <f>D31</f>
        <v>10</v>
      </c>
      <c r="E30" s="49">
        <f t="shared" si="1"/>
        <v>10</v>
      </c>
      <c r="F30" s="49">
        <f>F31</f>
        <v>10</v>
      </c>
      <c r="G30" s="49">
        <f>G31</f>
        <v>0</v>
      </c>
      <c r="H30" s="49">
        <f>H31</f>
        <v>10</v>
      </c>
    </row>
    <row r="31" spans="1:8" s="31" customFormat="1" ht="15">
      <c r="A31" s="25" t="s">
        <v>82</v>
      </c>
      <c r="B31" s="30" t="s">
        <v>50</v>
      </c>
      <c r="C31" s="43"/>
      <c r="D31" s="43">
        <v>10</v>
      </c>
      <c r="E31" s="43">
        <f t="shared" si="1"/>
        <v>10</v>
      </c>
      <c r="F31" s="43">
        <v>10</v>
      </c>
      <c r="H31" s="43">
        <v>10</v>
      </c>
    </row>
    <row r="32" spans="1:8" s="35" customFormat="1" ht="14.25">
      <c r="A32" s="47" t="s">
        <v>92</v>
      </c>
      <c r="B32" s="50" t="s">
        <v>93</v>
      </c>
      <c r="C32" s="49">
        <f>C33</f>
        <v>0</v>
      </c>
      <c r="D32" s="49">
        <f>D33</f>
        <v>0</v>
      </c>
      <c r="E32" s="49">
        <f t="shared" si="1"/>
        <v>0</v>
      </c>
      <c r="F32" s="49">
        <f>D32+E32</f>
        <v>0</v>
      </c>
      <c r="H32" s="49">
        <f>F32+G32</f>
        <v>0</v>
      </c>
    </row>
    <row r="33" spans="1:8" s="31" customFormat="1" ht="15.75" customHeight="1">
      <c r="A33" s="25" t="s">
        <v>92</v>
      </c>
      <c r="B33" s="30" t="s">
        <v>93</v>
      </c>
      <c r="C33" s="43"/>
      <c r="D33" s="43">
        <v>0</v>
      </c>
      <c r="E33" s="43">
        <f t="shared" si="1"/>
        <v>0</v>
      </c>
      <c r="F33" s="43">
        <f>D33+E33</f>
        <v>0</v>
      </c>
      <c r="H33" s="43">
        <f>F33+G33</f>
        <v>0</v>
      </c>
    </row>
    <row r="34" spans="1:8" s="35" customFormat="1" ht="14.25">
      <c r="A34" s="47" t="s">
        <v>90</v>
      </c>
      <c r="B34" s="50" t="s">
        <v>91</v>
      </c>
      <c r="C34" s="49">
        <f>C36</f>
        <v>0</v>
      </c>
      <c r="D34" s="49">
        <f>D36+D35</f>
        <v>6483.7</v>
      </c>
      <c r="E34" s="49">
        <f t="shared" si="1"/>
        <v>6483.7</v>
      </c>
      <c r="F34" s="49">
        <f>F35+F36</f>
        <v>4690</v>
      </c>
      <c r="G34" s="49">
        <f>G35+G36</f>
        <v>0</v>
      </c>
      <c r="H34" s="49">
        <f>H35+H36</f>
        <v>5025</v>
      </c>
    </row>
    <row r="35" spans="1:8" s="31" customFormat="1" ht="15.75" customHeight="1">
      <c r="A35" s="25" t="s">
        <v>103</v>
      </c>
      <c r="B35" s="30" t="s">
        <v>104</v>
      </c>
      <c r="C35" s="43"/>
      <c r="D35" s="43">
        <v>4377</v>
      </c>
      <c r="E35" s="43">
        <f t="shared" si="1"/>
        <v>4377</v>
      </c>
      <c r="F35" s="43">
        <v>4690</v>
      </c>
      <c r="H35" s="43">
        <v>5025</v>
      </c>
    </row>
    <row r="36" spans="1:8" s="31" customFormat="1" ht="15.75" customHeight="1">
      <c r="A36" s="84" t="s">
        <v>90</v>
      </c>
      <c r="B36" s="85" t="s">
        <v>91</v>
      </c>
      <c r="C36" s="86"/>
      <c r="D36" s="86">
        <v>2106.7</v>
      </c>
      <c r="E36" s="86">
        <f>C36+D36</f>
        <v>2106.7</v>
      </c>
      <c r="F36" s="86">
        <v>0</v>
      </c>
      <c r="H36" s="86">
        <v>0</v>
      </c>
    </row>
    <row r="37" spans="1:8" s="35" customFormat="1" ht="14.25">
      <c r="A37" s="115" t="s">
        <v>118</v>
      </c>
      <c r="B37" s="115"/>
      <c r="C37" s="49">
        <f>C8+C16+C18+C21+C23+C28+C30+C34+C26+C32</f>
        <v>3556</v>
      </c>
      <c r="D37" s="49">
        <f>D8+D16+D18+D21+D23+D28+D30+D34+D26</f>
        <v>16946</v>
      </c>
      <c r="E37" s="49">
        <f t="shared" si="1"/>
        <v>20502</v>
      </c>
      <c r="F37" s="49">
        <f>F8+F16+F18+F21+F23+F28+F30+F32+F34</f>
        <v>24510</v>
      </c>
      <c r="G37" s="49">
        <f>G8+G16+G18+G21+G23+G28+G30+G32+G34</f>
        <v>0</v>
      </c>
      <c r="H37" s="49">
        <f>H8+H16+H18+H21+H23+H28+H30+H32+H34</f>
        <v>23112</v>
      </c>
    </row>
    <row r="38" spans="1:8" s="90" customFormat="1" ht="14.25">
      <c r="A38" s="87"/>
      <c r="B38" s="88" t="s">
        <v>117</v>
      </c>
      <c r="C38" s="65">
        <v>0</v>
      </c>
      <c r="D38" s="65">
        <v>0</v>
      </c>
      <c r="E38" s="65">
        <v>0</v>
      </c>
      <c r="F38" s="65">
        <v>644</v>
      </c>
      <c r="G38" s="89"/>
      <c r="H38" s="65">
        <v>1253</v>
      </c>
    </row>
    <row r="39" spans="1:8" s="90" customFormat="1" ht="42.75">
      <c r="A39" s="87"/>
      <c r="B39" s="91" t="s">
        <v>119</v>
      </c>
      <c r="C39" s="65"/>
      <c r="D39" s="65"/>
      <c r="E39" s="65">
        <v>340</v>
      </c>
      <c r="F39" s="65">
        <v>600</v>
      </c>
      <c r="G39" s="89"/>
      <c r="H39" s="65">
        <v>680</v>
      </c>
    </row>
    <row r="40" spans="1:8" s="90" customFormat="1" ht="14.25">
      <c r="A40" s="92" t="s">
        <v>120</v>
      </c>
      <c r="B40" s="93"/>
      <c r="C40" s="94">
        <f aca="true" t="shared" si="2" ref="C40:H40">C37+C38+C39</f>
        <v>3556</v>
      </c>
      <c r="D40" s="94">
        <f t="shared" si="2"/>
        <v>16946</v>
      </c>
      <c r="E40" s="94">
        <f t="shared" si="2"/>
        <v>20842</v>
      </c>
      <c r="F40" s="94">
        <f t="shared" si="2"/>
        <v>25754</v>
      </c>
      <c r="G40" s="94">
        <f t="shared" si="2"/>
        <v>0</v>
      </c>
      <c r="H40" s="94">
        <f t="shared" si="2"/>
        <v>25045</v>
      </c>
    </row>
    <row r="41" spans="1:8" s="35" customFormat="1" ht="14.25">
      <c r="A41" s="116" t="s">
        <v>52</v>
      </c>
      <c r="B41" s="117"/>
      <c r="C41" s="45"/>
      <c r="D41" s="45"/>
      <c r="E41" s="45"/>
      <c r="F41" s="45"/>
      <c r="H41" s="45"/>
    </row>
  </sheetData>
  <sheetProtection/>
  <mergeCells count="4">
    <mergeCell ref="A3:C3"/>
    <mergeCell ref="A4:E4"/>
    <mergeCell ref="A37:B37"/>
    <mergeCell ref="A41:B41"/>
  </mergeCells>
  <printOptions/>
  <pageMargins left="0.7874015748031497" right="0.3937007874015748" top="0.7086614173228347" bottom="0.5118110236220472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M6" sqref="M6"/>
    </sheetView>
  </sheetViews>
  <sheetFormatPr defaultColWidth="9.00390625" defaultRowHeight="12.75"/>
  <cols>
    <col min="1" max="1" width="5.875" style="0" customWidth="1"/>
    <col min="7" max="7" width="4.625" style="0" customWidth="1"/>
  </cols>
  <sheetData>
    <row r="1" spans="3:10" ht="12.75">
      <c r="C1" s="103"/>
      <c r="D1" s="103"/>
      <c r="E1" s="103"/>
      <c r="F1" s="120" t="s">
        <v>84</v>
      </c>
      <c r="G1" s="120"/>
      <c r="H1" s="120"/>
      <c r="I1" s="120"/>
      <c r="J1" s="121"/>
    </row>
    <row r="2" spans="3:10" ht="12.75">
      <c r="C2" s="103"/>
      <c r="D2" s="103"/>
      <c r="E2" s="103"/>
      <c r="F2" s="120" t="s">
        <v>130</v>
      </c>
      <c r="G2" s="120"/>
      <c r="H2" s="120"/>
      <c r="I2" s="120"/>
      <c r="J2" s="121"/>
    </row>
    <row r="3" spans="3:10" ht="12.75">
      <c r="C3" s="103"/>
      <c r="D3" s="103"/>
      <c r="E3" s="103"/>
      <c r="F3" s="120" t="s">
        <v>122</v>
      </c>
      <c r="G3" s="120"/>
      <c r="H3" s="120"/>
      <c r="I3" s="120"/>
      <c r="J3" s="121"/>
    </row>
    <row r="4" spans="3:10" ht="12.75">
      <c r="C4" s="120" t="s">
        <v>131</v>
      </c>
      <c r="D4" s="122"/>
      <c r="E4" s="122"/>
      <c r="F4" s="122"/>
      <c r="G4" s="122"/>
      <c r="H4" s="122"/>
      <c r="I4" s="122"/>
      <c r="J4" s="121"/>
    </row>
    <row r="6" spans="1:10" ht="66" customHeight="1">
      <c r="A6" s="118" t="s">
        <v>121</v>
      </c>
      <c r="B6" s="118"/>
      <c r="C6" s="118"/>
      <c r="D6" s="118"/>
      <c r="E6" s="118"/>
      <c r="F6" s="118"/>
      <c r="G6" s="118"/>
      <c r="H6" s="118"/>
      <c r="I6" s="118"/>
      <c r="J6" s="103"/>
    </row>
    <row r="7" spans="1:11" ht="29.25" customHeight="1">
      <c r="A7" s="102" t="s">
        <v>108</v>
      </c>
      <c r="B7" s="124" t="s">
        <v>109</v>
      </c>
      <c r="C7" s="124"/>
      <c r="D7" s="124"/>
      <c r="E7" s="124"/>
      <c r="F7" s="124"/>
      <c r="G7" s="124"/>
      <c r="H7" s="125" t="s">
        <v>110</v>
      </c>
      <c r="I7" s="126"/>
      <c r="J7" s="127"/>
      <c r="K7" s="78"/>
    </row>
    <row r="8" spans="1:11" ht="15">
      <c r="A8" s="102">
        <v>1</v>
      </c>
      <c r="B8" s="104" t="s">
        <v>107</v>
      </c>
      <c r="C8" s="105"/>
      <c r="D8" s="105"/>
      <c r="E8" s="105"/>
      <c r="F8" s="105"/>
      <c r="G8" s="106"/>
      <c r="H8" s="104"/>
      <c r="I8" s="105">
        <v>840</v>
      </c>
      <c r="J8" s="106"/>
      <c r="K8" s="78"/>
    </row>
    <row r="9" spans="1:11" ht="12.75">
      <c r="A9" s="119"/>
      <c r="B9" s="119"/>
      <c r="C9" s="119"/>
      <c r="D9" s="119"/>
      <c r="E9" s="119"/>
      <c r="F9" s="119"/>
      <c r="G9" s="119"/>
      <c r="H9" s="119"/>
      <c r="I9" s="119"/>
      <c r="K9" s="78"/>
    </row>
    <row r="10" spans="1:9" ht="12.75">
      <c r="A10" s="78"/>
      <c r="B10" s="78"/>
      <c r="C10" s="78"/>
      <c r="D10" s="78"/>
      <c r="E10" s="78"/>
      <c r="F10" s="78"/>
      <c r="G10" s="78"/>
      <c r="H10" s="78"/>
      <c r="I10" s="78"/>
    </row>
    <row r="11" spans="1:9" ht="31.5" customHeight="1">
      <c r="A11" s="78"/>
      <c r="B11" s="78"/>
      <c r="C11" s="78"/>
      <c r="D11" s="78"/>
      <c r="E11" s="123"/>
      <c r="F11" s="119"/>
      <c r="G11" s="119"/>
      <c r="H11" s="119"/>
      <c r="I11" s="119"/>
    </row>
    <row r="12" spans="1:9" ht="26.25" customHeight="1">
      <c r="A12" s="78"/>
      <c r="B12" s="78"/>
      <c r="C12" s="78"/>
      <c r="D12" s="78"/>
      <c r="E12" s="123"/>
      <c r="F12" s="119"/>
      <c r="G12" s="119"/>
      <c r="H12" s="119"/>
      <c r="I12" s="119"/>
    </row>
  </sheetData>
  <sheetProtection/>
  <mergeCells count="10">
    <mergeCell ref="E11:I11"/>
    <mergeCell ref="E12:I12"/>
    <mergeCell ref="B7:G7"/>
    <mergeCell ref="H7:J7"/>
    <mergeCell ref="A6:I6"/>
    <mergeCell ref="A9:I9"/>
    <mergeCell ref="F1:J1"/>
    <mergeCell ref="F2:J2"/>
    <mergeCell ref="F3:J3"/>
    <mergeCell ref="C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Наталия</cp:lastModifiedBy>
  <cp:lastPrinted>2010-05-06T05:05:04Z</cp:lastPrinted>
  <dcterms:created xsi:type="dcterms:W3CDTF">2004-11-16T05:58:34Z</dcterms:created>
  <dcterms:modified xsi:type="dcterms:W3CDTF">2010-05-06T05:05:35Z</dcterms:modified>
  <cp:category/>
  <cp:version/>
  <cp:contentType/>
  <cp:contentStatus/>
</cp:coreProperties>
</file>