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25" yWindow="15" windowWidth="23130" windowHeight="12480"/>
  </bookViews>
  <sheets>
    <sheet name="Реестр источников доходов" sheetId="4" r:id="rId1"/>
  </sheets>
  <definedNames>
    <definedName name="_xlnm._FilterDatabase" localSheetId="0" hidden="1">'Реестр источников доходов'!#REF!</definedName>
    <definedName name="_xlnm.Print_Titles" localSheetId="0">'Реестр источников доходов'!$18:$20</definedName>
  </definedNames>
  <calcPr calcId="124519"/>
</workbook>
</file>

<file path=xl/calcChain.xml><?xml version="1.0" encoding="utf-8"?>
<calcChain xmlns="http://schemas.openxmlformats.org/spreadsheetml/2006/main">
  <c r="I79" i="4"/>
  <c r="I39"/>
  <c r="H63"/>
  <c r="L80"/>
  <c r="K80"/>
  <c r="J80"/>
  <c r="I80"/>
  <c r="H80"/>
  <c r="H79" s="1"/>
  <c r="G80"/>
  <c r="G79" s="1"/>
  <c r="L79"/>
  <c r="K79"/>
  <c r="J79"/>
  <c r="H31"/>
  <c r="J31"/>
  <c r="K31"/>
  <c r="L31"/>
  <c r="G52"/>
  <c r="G24"/>
  <c r="J39"/>
  <c r="J37"/>
  <c r="H52"/>
  <c r="I60"/>
  <c r="J52"/>
  <c r="K52"/>
  <c r="L52"/>
  <c r="H50"/>
  <c r="H43"/>
  <c r="H37"/>
  <c r="I37"/>
  <c r="K37"/>
  <c r="L37"/>
  <c r="G37"/>
  <c r="H39"/>
  <c r="K39"/>
  <c r="L39"/>
  <c r="G39"/>
  <c r="G31"/>
  <c r="I24"/>
  <c r="J24"/>
  <c r="K24"/>
  <c r="L24"/>
  <c r="H24"/>
  <c r="H49" l="1"/>
  <c r="I54"/>
  <c r="I49"/>
  <c r="H67"/>
  <c r="G67"/>
  <c r="G60"/>
  <c r="H60"/>
  <c r="I56"/>
  <c r="J56"/>
  <c r="K56"/>
  <c r="L56"/>
  <c r="G56"/>
  <c r="H56"/>
  <c r="I58"/>
  <c r="H58"/>
  <c r="H54"/>
  <c r="G54"/>
  <c r="H73"/>
  <c r="I73"/>
  <c r="J73"/>
  <c r="K73"/>
  <c r="L73"/>
  <c r="G73"/>
  <c r="I67"/>
  <c r="J67"/>
  <c r="K67"/>
  <c r="L67"/>
  <c r="I48" l="1"/>
  <c r="H65"/>
  <c r="I65"/>
  <c r="J65"/>
  <c r="K65"/>
  <c r="L65"/>
  <c r="G65"/>
  <c r="H46"/>
  <c r="I46"/>
  <c r="J46"/>
  <c r="K46"/>
  <c r="L46"/>
  <c r="G46"/>
  <c r="B44"/>
  <c r="H36"/>
  <c r="L36" l="1"/>
  <c r="J36"/>
  <c r="K36"/>
  <c r="I36"/>
  <c r="G36"/>
  <c r="H75" l="1"/>
  <c r="H64" s="1"/>
  <c r="I75"/>
  <c r="I64" s="1"/>
  <c r="I63" s="1"/>
  <c r="J75"/>
  <c r="J64" s="1"/>
  <c r="J63" s="1"/>
  <c r="K75"/>
  <c r="K64" s="1"/>
  <c r="K63" s="1"/>
  <c r="L75"/>
  <c r="L64" s="1"/>
  <c r="L63" s="1"/>
  <c r="G75"/>
  <c r="G64" l="1"/>
  <c r="G63" s="1"/>
  <c r="L45"/>
  <c r="K45"/>
  <c r="J45"/>
  <c r="I45"/>
  <c r="H45"/>
  <c r="G45"/>
  <c r="L43"/>
  <c r="L42" s="1"/>
  <c r="K43"/>
  <c r="K42" s="1"/>
  <c r="J43"/>
  <c r="J42" s="1"/>
  <c r="I43"/>
  <c r="I42" s="1"/>
  <c r="H42"/>
  <c r="G43"/>
  <c r="G42" s="1"/>
  <c r="K30"/>
  <c r="J30"/>
  <c r="I30"/>
  <c r="H30"/>
  <c r="G30"/>
  <c r="I23"/>
  <c r="H23"/>
  <c r="L23"/>
  <c r="K23"/>
  <c r="J23"/>
  <c r="G23"/>
  <c r="I22" l="1"/>
  <c r="J22"/>
  <c r="G22"/>
  <c r="K22"/>
  <c r="H22"/>
  <c r="L50"/>
  <c r="K50"/>
  <c r="J50"/>
  <c r="H48"/>
  <c r="G50"/>
  <c r="G49" l="1"/>
  <c r="L49"/>
  <c r="L48" s="1"/>
  <c r="K49"/>
  <c r="K48" s="1"/>
  <c r="J49"/>
  <c r="J48" s="1"/>
  <c r="I62"/>
  <c r="I82" s="1"/>
  <c r="H62"/>
  <c r="H82" s="1"/>
  <c r="G48" l="1"/>
  <c r="G62" s="1"/>
  <c r="G82" s="1"/>
  <c r="I21"/>
  <c r="H21"/>
  <c r="K62"/>
  <c r="K82" s="1"/>
  <c r="J62"/>
  <c r="J82" s="1"/>
  <c r="G21" l="1"/>
  <c r="K21"/>
  <c r="J21"/>
  <c r="L30"/>
  <c r="L22" s="1"/>
  <c r="L62" l="1"/>
  <c r="L82" s="1"/>
  <c r="L21" l="1"/>
</calcChain>
</file>

<file path=xl/sharedStrings.xml><?xml version="1.0" encoding="utf-8"?>
<sst xmlns="http://schemas.openxmlformats.org/spreadsheetml/2006/main" count="276" uniqueCount="162">
  <si>
    <t>Классификация доходов бюджетов</t>
  </si>
  <si>
    <t>Код</t>
  </si>
  <si>
    <t>Наименование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</si>
  <si>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</si>
  <si>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</si>
  <si>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Наименование группы источников доходов бюджетов /
наименование источника дохода бюджета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</si>
  <si>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</si>
  <si>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</si>
  <si>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</si>
  <si>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</si>
  <si>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</si>
  <si>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</t>
  </si>
  <si>
    <t>Наименование главного администратора доходов районного бюджета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</si>
  <si>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</si>
  <si>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</si>
  <si>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</si>
  <si>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</si>
  <si>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</si>
  <si>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</si>
  <si>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</si>
  <si>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</si>
  <si>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</si>
  <si>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</si>
  <si>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</si>
  <si>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</si>
  <si>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</si>
  <si>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</si>
  <si>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Федеральная налоговая служба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</si>
  <si>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</si>
  <si>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Федеральное казначейство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</si>
  <si>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</si>
  <si>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</si>
  <si>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</si>
  <si>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</si>
  <si>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</si>
  <si>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</si>
  <si>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НЕНАЛОГОВЫЕ ДОХОДЫ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</si>
  <si>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</si>
  <si>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</si>
  <si>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И Т О Г О</t>
  </si>
  <si>
    <t>Приложение</t>
  </si>
  <si>
    <t>к приказу Министерства финансов Российской Федерации</t>
  </si>
  <si>
    <t>от 21.12.2016 № 238н</t>
  </si>
  <si>
    <t>Коды</t>
  </si>
  <si>
    <t>Форма по ОКУД</t>
  </si>
  <si>
    <t>0505307</t>
  </si>
  <si>
    <t>Дата</t>
  </si>
  <si>
    <t>Дата формирования</t>
  </si>
  <si>
    <t>Наименование финансового органа
(органа управления государственного внебюджетного фонда)</t>
  </si>
  <si>
    <t>Глава по БК</t>
  </si>
  <si>
    <t>Наименование бюджета</t>
  </si>
  <si>
    <t>по ОКТМО</t>
  </si>
  <si>
    <t>00000000</t>
  </si>
  <si>
    <t>Единица измерения: тыс. руб.</t>
  </si>
  <si>
    <t>по ОКЕИ</t>
  </si>
  <si>
    <t>385</t>
  </si>
  <si>
    <t>Код строки</t>
  </si>
  <si>
    <t>Код главного администратора доходов бюджета</t>
  </si>
  <si>
    <t xml:space="preserve"> 1 01 00000 00 0000 000</t>
  </si>
  <si>
    <t xml:space="preserve"> 1 01 02000 01 0000 110</t>
  </si>
  <si>
    <t xml:space="preserve"> 1 01 02050 01 0000 110</t>
  </si>
  <si>
    <t xml:space="preserve"> 1 01 02010 01 0000 110</t>
  </si>
  <si>
    <t xml:space="preserve"> 1 01 02020 01 0000 110</t>
  </si>
  <si>
    <t xml:space="preserve"> 1 03 00000 00 0000 000</t>
  </si>
  <si>
    <t xml:space="preserve"> 101 02030 01 0000 110</t>
  </si>
  <si>
    <t xml:space="preserve"> 1 08 00000 00 0000 110</t>
  </si>
  <si>
    <t xml:space="preserve"> 1 09 00000 00 0000 000</t>
  </si>
  <si>
    <t xml:space="preserve"> 1 09 04000 00 0000 110</t>
  </si>
  <si>
    <t xml:space="preserve"> 1 11 00000 00 0000 000
</t>
  </si>
  <si>
    <t xml:space="preserve"> 100 00000 00 0000 110</t>
  </si>
  <si>
    <t>000</t>
  </si>
  <si>
    <t xml:space="preserve"> 1 00 00000 00 0000 110</t>
  </si>
  <si>
    <t xml:space="preserve"> 2 00 00000 00 0000 000</t>
  </si>
  <si>
    <t xml:space="preserve"> 2 02 00000 00 0000 000</t>
  </si>
  <si>
    <t xml:space="preserve"> 2 02 10000 00 0000 150</t>
  </si>
  <si>
    <t xml:space="preserve"> 2 02 20000 00 0000 150</t>
  </si>
  <si>
    <t xml:space="preserve"> 2 02 30000 00 0000 150</t>
  </si>
  <si>
    <t xml:space="preserve"> 202 49999 05 4003 150</t>
  </si>
  <si>
    <t xml:space="preserve"> 2 02 40000 00 0000 150</t>
  </si>
  <si>
    <t xml:space="preserve"> 2 18 00000 05 0000 150</t>
  </si>
  <si>
    <t>бюджет поселения</t>
  </si>
  <si>
    <t>Администрация Ивняковского сельского поселения</t>
  </si>
  <si>
    <t xml:space="preserve"> 1 06 00000 00 0000 000</t>
  </si>
  <si>
    <t>НАЛОГИ НА ИМУЩЕСТВО</t>
  </si>
  <si>
    <t xml:space="preserve"> 1 06 01000 00 0000 000</t>
  </si>
  <si>
    <t>Прогноз доходов  бюджета поселения</t>
  </si>
  <si>
    <t>Реестр источников доходов бюджета поселения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</si>
  <si>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</si>
  <si>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</si>
  <si>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1 06 01030 01 0000 110</t>
  </si>
  <si>
    <t xml:space="preserve"> 1 06 06000 00 0000 000</t>
  </si>
  <si>
    <t>Земельный налог</t>
  </si>
  <si>
    <t>1 06 06030 00 0000 110</t>
  </si>
  <si>
    <t>Земельный налог с организаций</t>
  </si>
  <si>
    <t>Земельный налог с физических лиц</t>
  </si>
  <si>
    <t xml:space="preserve">1 06 06040 00 0000 110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</si>
  <si>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</si>
  <si>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</si>
  <si>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Администрация Ивняковского СП ЯМР ЯО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</si>
  <si>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</si>
  <si>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1 08 04020 01 0000 110</t>
  </si>
  <si>
    <t xml:space="preserve"> 1 09 04050 00 0000 110</t>
  </si>
  <si>
    <t>Земельный налог (по обязательствам, возникшим до 1 января 2006 года)</t>
  </si>
  <si>
    <t xml:space="preserve"> 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</si>
  <si>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</si>
  <si>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 1 11 05035 10 0000 120
</t>
  </si>
  <si>
    <t xml:space="preserve">
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</si>
  <si>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840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</si>
  <si>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</si>
  <si>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</si>
  <si>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2 02 20041 10 0000 150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</si>
  <si>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</si>
  <si>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</si>
  <si>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2 02 25555 10 0000 150</t>
  </si>
  <si>
    <t>2 02 25497 10 0000 150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</si>
  <si>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</si>
  <si>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</si>
  <si>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2 02 35118 10 0000 150</t>
  </si>
  <si>
    <t xml:space="preserve">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</si>
  <si>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</si>
  <si>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</si>
  <si>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 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</si>
  <si>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</si>
  <si>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</si>
  <si>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</si>
  <si>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</si>
  <si>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1 17 00000 00 0000 000</t>
  </si>
  <si>
    <t>ПРОЧИЕ НЕНАЛОГОВЫЕ ДОХОДЫ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</si>
  <si>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</si>
  <si>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</si>
  <si>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</si>
  <si>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</si>
  <si>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</t>
  </si>
  <si>
    <t>1 14 0205310 0000 410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</si>
  <si>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</si>
  <si>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</si>
  <si>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на 01 октября 2021 года</t>
  </si>
  <si>
    <t>Кассовые поступления в текущем финансовом году 
(по состоянию на  "01" октября 2021г.)</t>
  </si>
  <si>
    <t>Оценка исполнения на 2021 г. (текущий финансовый год)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</si>
  <si>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</si>
  <si>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</si>
  <si>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</si>
  <si>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</si>
  <si>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</si>
  <si>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</si>
  <si>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</si>
  <si>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</si>
  <si>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</si>
  <si>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1 17 05050 10 0002 180</t>
  </si>
  <si>
    <t>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</si>
  <si>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индивидуадьным предпринимателям , занимающимся доставкой товаров в отдельные сельские населенные пункты)</t>
  </si>
  <si>
    <t>на 2023год и плановый период 2024 и 2025 годов</t>
  </si>
  <si>
    <t>Утверждено на 2022 г. Решение Муниципального совета ЯМР  от 23.12.2020 № 65 (в ред. от 21.09.2021 № 89)</t>
  </si>
  <si>
    <t xml:space="preserve"> 2 02 19999 10 1004 150</t>
  </si>
  <si>
    <t>Прочие дотации</t>
  </si>
  <si>
    <t>2022 года</t>
  </si>
  <si>
    <t>09.11.2022</t>
  </si>
  <si>
    <t xml:space="preserve"> 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</si>
  <si>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</si>
  <si>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</si>
  <si>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2 07 05000 10 0000 150</t>
  </si>
  <si>
    <t xml:space="preserve"> 2 07 05030 10 0000 150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</si>
</sst>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Arial Black"/>
      <family val="2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Black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5"/>
      <name val="Arial Black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rgb="FF92D05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26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4" borderId="0" xfId="0" applyFont="1" applyFill="1"/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5" fillId="4" borderId="0" xfId="0" applyFont="1" applyFill="1"/>
    <xf numFmtId="0" fontId="15" fillId="0" borderId="0" xfId="0" applyFont="1" applyAlignment="1"/>
    <xf numFmtId="0" fontId="15" fillId="0" borderId="11" xfId="0" applyFont="1" applyBorder="1" applyAlignment="1"/>
    <xf numFmtId="49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5" fillId="0" borderId="1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top"/>
    </xf>
    <xf numFmtId="0" fontId="3" fillId="0" borderId="1" xfId="0" applyFont="1" applyBorder="1"/>
    <xf numFmtId="0" fontId="11" fillId="0" borderId="0" xfId="0" applyFont="1" applyAlignment="1">
      <alignment vertical="center"/>
    </xf>
    <xf numFmtId="0" fontId="11" fillId="4" borderId="0" xfId="0" applyFont="1" applyFill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49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5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5" fillId="4" borderId="1" xfId="2" applyNumberFormat="1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3" fillId="8" borderId="1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/>
    <xf numFmtId="0" fontId="6" fillId="8" borderId="1" xfId="0" applyFont="1" applyFill="1" applyBorder="1" applyAlignment="1">
      <alignment horizontal="justify" vertical="center" wrapText="1"/>
    </xf>
    <xf numFmtId="0" fontId="18" fillId="8" borderId="1" xfId="0" applyFont="1" applyFill="1" applyBorder="1" applyAlignment="1">
      <alignment horizontal="left" vertical="center"/>
    </xf>
    <xf numFmtId="0" fontId="3" fillId="8" borderId="6" xfId="0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right" vertical="top"/>
    </xf>
    <xf numFmtId="0" fontId="1" fillId="8" borderId="1" xfId="0" applyFont="1" applyFill="1" applyBorder="1" applyAlignment="1">
      <alignment horizontal="left" vertical="top" wrapText="1"/>
    </xf>
    <xf numFmtId="16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19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justify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justify" vertical="center" wrapText="1"/>
    </xf>
    <xf numFmtId="0" fontId="25" fillId="3" borderId="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 wrapText="1"/>
    </xf>
    <xf numFmtId="0" fontId="15" fillId="0" borderId="3" xfId="2" applyNumberFormat="1" applyFont="1" applyFill="1" applyBorder="1" applyAlignment="1" applyProtection="1">
      <alignment horizontal="justify" vertical="center" wrapText="1"/>
      <protection hidden="1"/>
    </xf>
    <xf numFmtId="0" fontId="1" fillId="8" borderId="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top"/>
    </xf>
    <xf numFmtId="0" fontId="29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49" fontId="31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top"/>
    </xf>
    <xf numFmtId="0" fontId="8" fillId="8" borderId="6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" fillId="8" borderId="1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9" fillId="8" borderId="6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9" fillId="5" borderId="1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164" fontId="12" fillId="7" borderId="3" xfId="0" applyNumberFormat="1" applyFont="1" applyFill="1" applyBorder="1" applyAlignment="1">
      <alignment horizontal="center" vertical="center"/>
    </xf>
    <xf numFmtId="164" fontId="12" fillId="4" borderId="3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 wrapText="1"/>
    </xf>
    <xf numFmtId="164" fontId="27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14" xfId="0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6"/>
  <sheetViews>
    <sheetView tabSelected="1" zoomScale="70" zoomScaleNormal="70" zoomScaleSheetLayoutView="63" workbookViewId="0">
      <pane xSplit="3" ySplit="20" topLeftCell="D21" activePane="bottomRight" state="frozen"/>
      <selection pane="topRight" activeCell="C1" sqref="C1"/>
      <selection pane="bottomLeft" activeCell="A6" sqref="A6"/>
      <selection pane="bottomRight" activeCell="A83" sqref="A83"/>
    </sheetView>
  </sheetViews>
  <sheetFormatPr defaultColWidth="8.85546875" defaultRowHeight="15"/>
  <cols>
    <col min="1" max="1" width="13.28515625" style="1" customWidth="1"/>
    <col min="2" max="2" width="43.7109375" style="1" customWidth="1"/>
    <col min="3" max="3" width="32.28515625" style="6" customWidth="1"/>
    <col min="4" max="4" width="48.7109375" style="6" customWidth="1"/>
    <col min="5" max="5" width="21.7109375" style="6" customWidth="1"/>
    <col min="6" max="6" width="15.140625" style="6" customWidth="1"/>
    <col min="7" max="7" width="30.5703125" style="6" customWidth="1"/>
    <col min="8" max="8" width="23.28515625" style="6" customWidth="1"/>
    <col min="9" max="9" width="21.28515625" style="6" customWidth="1"/>
    <col min="10" max="11" width="21" style="6" customWidth="1"/>
    <col min="12" max="12" width="21.7109375" style="6" customWidth="1"/>
    <col min="13" max="13" width="25" style="6" customWidth="1"/>
    <col min="14" max="17" width="8.85546875" style="6"/>
    <col min="18" max="18" width="8.85546875" style="6" customWidth="1"/>
    <col min="19" max="23" width="8.85546875" style="6"/>
    <col min="24" max="16384" width="8.85546875" style="1"/>
  </cols>
  <sheetData>
    <row r="1" spans="1:12">
      <c r="B1" s="21"/>
      <c r="C1" s="22"/>
      <c r="D1" s="21"/>
      <c r="E1" s="21"/>
      <c r="F1" s="23"/>
      <c r="G1" s="21"/>
      <c r="H1" s="24"/>
      <c r="I1" s="21"/>
      <c r="J1" s="251" t="s">
        <v>40</v>
      </c>
      <c r="K1" s="251"/>
      <c r="L1" s="251"/>
    </row>
    <row r="2" spans="1:12">
      <c r="B2" s="21"/>
      <c r="C2" s="22"/>
      <c r="D2" s="21"/>
      <c r="E2" s="21"/>
      <c r="F2" s="23"/>
      <c r="G2" s="21"/>
      <c r="H2" s="24"/>
      <c r="I2" s="21"/>
      <c r="J2" s="251" t="s">
        <v>41</v>
      </c>
      <c r="K2" s="251"/>
      <c r="L2" s="251"/>
    </row>
    <row r="3" spans="1:12">
      <c r="B3" s="21"/>
      <c r="C3" s="22"/>
      <c r="D3" s="21"/>
      <c r="E3" s="21"/>
      <c r="F3" s="23"/>
      <c r="G3" s="21"/>
      <c r="H3" s="24"/>
      <c r="I3" s="21"/>
      <c r="J3" s="251" t="s">
        <v>42</v>
      </c>
      <c r="K3" s="251"/>
      <c r="L3" s="251"/>
    </row>
    <row r="4" spans="1:12" ht="6" customHeight="1">
      <c r="B4" s="21"/>
      <c r="C4" s="22"/>
      <c r="D4" s="21"/>
      <c r="E4" s="21"/>
      <c r="F4" s="23"/>
      <c r="G4" s="21"/>
      <c r="H4" s="24"/>
      <c r="I4" s="21"/>
      <c r="J4" s="21"/>
      <c r="K4" s="21"/>
      <c r="L4" s="21"/>
    </row>
    <row r="5" spans="1:12" ht="23.25">
      <c r="B5" s="252" t="s">
        <v>86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 ht="22.5">
      <c r="B6" s="253" t="s">
        <v>151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2" ht="9" customHeight="1">
      <c r="B7" s="21"/>
      <c r="C7" s="22"/>
      <c r="D7" s="21"/>
      <c r="E7" s="21"/>
      <c r="F7" s="23"/>
      <c r="G7" s="21"/>
      <c r="H7" s="24"/>
      <c r="I7" s="21"/>
      <c r="J7" s="21"/>
      <c r="K7" s="21"/>
      <c r="L7" s="21"/>
    </row>
    <row r="8" spans="1:12">
      <c r="B8" s="21"/>
      <c r="C8" s="22"/>
      <c r="D8" s="21"/>
      <c r="E8" s="21"/>
      <c r="F8" s="23"/>
      <c r="G8" s="21"/>
      <c r="H8" s="24"/>
      <c r="I8" s="21"/>
      <c r="J8" s="21"/>
      <c r="K8" s="21"/>
      <c r="L8" s="21"/>
    </row>
    <row r="9" spans="1:12" ht="10.15" customHeight="1" thickBot="1">
      <c r="B9" s="25"/>
      <c r="C9" s="26"/>
      <c r="D9" s="25"/>
      <c r="E9" s="25"/>
      <c r="F9" s="27"/>
      <c r="G9" s="25"/>
      <c r="H9" s="28"/>
      <c r="I9" s="25"/>
      <c r="J9" s="29"/>
      <c r="K9" s="30"/>
      <c r="L9" s="31" t="s">
        <v>43</v>
      </c>
    </row>
    <row r="10" spans="1:12" ht="15.75">
      <c r="B10" s="25"/>
      <c r="C10" s="26"/>
      <c r="D10" s="25"/>
      <c r="E10" s="25"/>
      <c r="F10" s="42" t="s">
        <v>136</v>
      </c>
      <c r="G10" s="42" t="s">
        <v>155</v>
      </c>
      <c r="H10" s="43"/>
      <c r="I10" s="44"/>
      <c r="J10" s="254" t="s">
        <v>44</v>
      </c>
      <c r="K10" s="258"/>
      <c r="L10" s="33" t="s">
        <v>45</v>
      </c>
    </row>
    <row r="11" spans="1:12" ht="15.75">
      <c r="B11" s="25"/>
      <c r="C11" s="26"/>
      <c r="D11" s="25"/>
      <c r="E11" s="25"/>
      <c r="F11" s="42"/>
      <c r="G11" s="42"/>
      <c r="H11" s="45"/>
      <c r="I11" s="45"/>
      <c r="J11" s="34"/>
      <c r="K11" s="34" t="s">
        <v>46</v>
      </c>
      <c r="L11" s="35" t="s">
        <v>156</v>
      </c>
    </row>
    <row r="12" spans="1:12" ht="15.75">
      <c r="B12" s="25"/>
      <c r="C12" s="26"/>
      <c r="D12" s="25"/>
      <c r="E12" s="25"/>
      <c r="F12" s="46"/>
      <c r="G12" s="44"/>
      <c r="H12" s="43"/>
      <c r="I12" s="44"/>
      <c r="J12" s="254" t="s">
        <v>47</v>
      </c>
      <c r="K12" s="255"/>
      <c r="L12" s="35" t="s">
        <v>156</v>
      </c>
    </row>
    <row r="13" spans="1:12" ht="15.6" customHeight="1">
      <c r="A13" s="260" t="s">
        <v>48</v>
      </c>
      <c r="B13" s="260"/>
      <c r="C13" s="47"/>
      <c r="D13" s="47"/>
      <c r="E13" s="263" t="s">
        <v>81</v>
      </c>
      <c r="F13" s="263"/>
      <c r="G13" s="263"/>
      <c r="H13" s="263"/>
      <c r="I13" s="263"/>
      <c r="J13" s="254" t="s">
        <v>49</v>
      </c>
      <c r="K13" s="255"/>
      <c r="L13" s="35" t="s">
        <v>107</v>
      </c>
    </row>
    <row r="14" spans="1:12" ht="16.5">
      <c r="A14" s="261" t="s">
        <v>50</v>
      </c>
      <c r="B14" s="261"/>
      <c r="C14" s="29"/>
      <c r="D14" s="29"/>
      <c r="E14" s="264" t="s">
        <v>80</v>
      </c>
      <c r="F14" s="264"/>
      <c r="G14" s="264"/>
      <c r="H14" s="264"/>
      <c r="I14" s="264"/>
      <c r="J14" s="254" t="s">
        <v>51</v>
      </c>
      <c r="K14" s="255"/>
      <c r="L14" s="35" t="s">
        <v>52</v>
      </c>
    </row>
    <row r="15" spans="1:12" ht="17.25" thickBot="1">
      <c r="A15" s="262" t="s">
        <v>53</v>
      </c>
      <c r="B15" s="262"/>
      <c r="C15" s="32"/>
      <c r="D15" s="32"/>
      <c r="E15" s="25"/>
      <c r="F15" s="27"/>
      <c r="G15" s="25"/>
      <c r="H15" s="28"/>
      <c r="I15" s="25"/>
      <c r="J15" s="25"/>
      <c r="K15" s="34" t="s">
        <v>54</v>
      </c>
      <c r="L15" s="36" t="s">
        <v>55</v>
      </c>
    </row>
    <row r="17" spans="1:23" ht="15.75">
      <c r="J17" s="241"/>
      <c r="K17" s="241"/>
      <c r="L17" s="241"/>
    </row>
    <row r="18" spans="1:23" s="2" customFormat="1" ht="28.9" customHeight="1">
      <c r="A18" s="259" t="s">
        <v>57</v>
      </c>
      <c r="B18" s="242" t="s">
        <v>5</v>
      </c>
      <c r="C18" s="244" t="s">
        <v>0</v>
      </c>
      <c r="D18" s="245"/>
      <c r="E18" s="246" t="s">
        <v>12</v>
      </c>
      <c r="F18" s="256" t="s">
        <v>56</v>
      </c>
      <c r="G18" s="246" t="s">
        <v>152</v>
      </c>
      <c r="H18" s="246" t="s">
        <v>137</v>
      </c>
      <c r="I18" s="246" t="s">
        <v>138</v>
      </c>
      <c r="J18" s="247" t="s">
        <v>85</v>
      </c>
      <c r="K18" s="247"/>
      <c r="L18" s="24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2" customFormat="1" ht="94.5" customHeight="1">
      <c r="A19" s="259"/>
      <c r="B19" s="243"/>
      <c r="C19" s="13" t="s">
        <v>1</v>
      </c>
      <c r="D19" s="13" t="s">
        <v>2</v>
      </c>
      <c r="E19" s="246"/>
      <c r="F19" s="257"/>
      <c r="G19" s="246"/>
      <c r="H19" s="247"/>
      <c r="I19" s="246"/>
      <c r="J19" s="203" t="s">
        <v>139</v>
      </c>
      <c r="K19" s="203" t="s">
        <v>140</v>
      </c>
      <c r="L19" s="203" t="s">
        <v>141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5.15" customHeight="1">
      <c r="A20" s="49">
        <v>1</v>
      </c>
      <c r="B20" s="37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</row>
    <row r="21" spans="1:23" ht="57.6" customHeight="1">
      <c r="A21" s="41"/>
      <c r="B21" s="38"/>
      <c r="C21" s="96" t="s">
        <v>69</v>
      </c>
      <c r="D21" s="51" t="s">
        <v>13</v>
      </c>
      <c r="E21" s="13"/>
      <c r="F21" s="55" t="s">
        <v>70</v>
      </c>
      <c r="G21" s="20">
        <f>G22+G48</f>
        <v>44519.729999999996</v>
      </c>
      <c r="H21" s="20">
        <f>H22+H48</f>
        <v>32014.699999999993</v>
      </c>
      <c r="I21" s="20">
        <f>I22+I48</f>
        <v>45524.1</v>
      </c>
      <c r="J21" s="20">
        <f t="shared" ref="J21:L21" si="0">J62</f>
        <v>45494.61</v>
      </c>
      <c r="K21" s="20">
        <f t="shared" si="0"/>
        <v>46365.72</v>
      </c>
      <c r="L21" s="20">
        <f t="shared" si="0"/>
        <v>47370.71</v>
      </c>
    </row>
    <row r="22" spans="1:23" ht="57.6" customHeight="1">
      <c r="A22" s="99"/>
      <c r="B22" s="248" t="s">
        <v>14</v>
      </c>
      <c r="C22" s="249"/>
      <c r="D22" s="100"/>
      <c r="E22" s="100"/>
      <c r="F22" s="67"/>
      <c r="G22" s="101">
        <f t="shared" ref="G22:L22" si="1">G23+G30+G36+G42+G45</f>
        <v>44259.729999999996</v>
      </c>
      <c r="H22" s="101">
        <f t="shared" si="1"/>
        <v>31426.999999999993</v>
      </c>
      <c r="I22" s="101">
        <f t="shared" si="1"/>
        <v>44981.1</v>
      </c>
      <c r="J22" s="101">
        <f t="shared" si="1"/>
        <v>45234.61</v>
      </c>
      <c r="K22" s="101">
        <f t="shared" si="1"/>
        <v>46105.72</v>
      </c>
      <c r="L22" s="101">
        <f t="shared" si="1"/>
        <v>47110.71</v>
      </c>
    </row>
    <row r="23" spans="1:23" ht="57.6" customHeight="1">
      <c r="A23" s="82"/>
      <c r="B23" s="95"/>
      <c r="C23" s="80" t="s">
        <v>58</v>
      </c>
      <c r="D23" s="80" t="s">
        <v>15</v>
      </c>
      <c r="E23" s="85"/>
      <c r="F23" s="83" t="s">
        <v>70</v>
      </c>
      <c r="G23" s="81">
        <f>G24</f>
        <v>4790.03</v>
      </c>
      <c r="H23" s="81">
        <f t="shared" ref="H23:L23" si="2">H24</f>
        <v>3621.7999999999997</v>
      </c>
      <c r="I23" s="81">
        <f t="shared" si="2"/>
        <v>5511.7999999999993</v>
      </c>
      <c r="J23" s="81">
        <f t="shared" si="2"/>
        <v>4920</v>
      </c>
      <c r="K23" s="81">
        <f t="shared" si="2"/>
        <v>5166</v>
      </c>
      <c r="L23" s="81">
        <f t="shared" si="2"/>
        <v>5533</v>
      </c>
    </row>
    <row r="24" spans="1:23" ht="57.6" customHeight="1">
      <c r="A24" s="128"/>
      <c r="B24" s="129" t="s">
        <v>16</v>
      </c>
      <c r="C24" s="130" t="s">
        <v>59</v>
      </c>
      <c r="D24" s="131" t="s">
        <v>16</v>
      </c>
      <c r="E24" s="129"/>
      <c r="F24" s="132" t="s">
        <v>70</v>
      </c>
      <c r="G24" s="133">
        <f>G25+G26+G27+G28+G29</f>
        <v>4790.03</v>
      </c>
      <c r="H24" s="133">
        <f>H25+H26+H27+H28+H29</f>
        <v>3621.7999999999997</v>
      </c>
      <c r="I24" s="133">
        <f t="shared" ref="I24:L24" si="3">I25+I26+I27+I28+I29</f>
        <v>5511.7999999999993</v>
      </c>
      <c r="J24" s="133">
        <f t="shared" si="3"/>
        <v>4920</v>
      </c>
      <c r="K24" s="133">
        <f t="shared" si="3"/>
        <v>5166</v>
      </c>
      <c r="L24" s="133">
        <f t="shared" si="3"/>
        <v>5533</v>
      </c>
    </row>
    <row r="25" spans="1:23" ht="118.15" customHeight="1">
      <c r="A25" s="76">
        <v>182</v>
      </c>
      <c r="B25" s="77" t="s">
        <v>17</v>
      </c>
      <c r="C25" s="78" t="s">
        <v>61</v>
      </c>
      <c r="D25" s="77" t="s">
        <v>17</v>
      </c>
      <c r="E25" s="16" t="s">
        <v>27</v>
      </c>
      <c r="F25" s="75" t="s">
        <v>70</v>
      </c>
      <c r="G25" s="17">
        <v>4665.43</v>
      </c>
      <c r="H25" s="17">
        <v>3460.7</v>
      </c>
      <c r="I25" s="17">
        <v>4665.3999999999996</v>
      </c>
      <c r="J25" s="17">
        <v>4799.8</v>
      </c>
      <c r="K25" s="17">
        <v>5025</v>
      </c>
      <c r="L25" s="17">
        <v>5388</v>
      </c>
    </row>
    <row r="26" spans="1:23" ht="169.9" customHeight="1">
      <c r="A26" s="76">
        <v>182</v>
      </c>
      <c r="B26" s="77" t="s">
        <v>18</v>
      </c>
      <c r="C26" s="78" t="s">
        <v>62</v>
      </c>
      <c r="D26" s="77" t="s">
        <v>18</v>
      </c>
      <c r="E26" s="16" t="s">
        <v>27</v>
      </c>
      <c r="F26" s="75" t="s">
        <v>70</v>
      </c>
      <c r="G26" s="17">
        <v>80.2</v>
      </c>
      <c r="H26" s="17">
        <v>-3.9</v>
      </c>
      <c r="I26" s="169">
        <v>802</v>
      </c>
      <c r="J26" s="17">
        <v>80.2</v>
      </c>
      <c r="K26" s="17">
        <v>95</v>
      </c>
      <c r="L26" s="17">
        <v>95</v>
      </c>
    </row>
    <row r="27" spans="1:23" ht="73.5" customHeight="1">
      <c r="A27" s="76">
        <v>182</v>
      </c>
      <c r="B27" s="77" t="s">
        <v>19</v>
      </c>
      <c r="C27" s="78" t="s">
        <v>64</v>
      </c>
      <c r="D27" s="77" t="s">
        <v>19</v>
      </c>
      <c r="E27" s="16" t="s">
        <v>27</v>
      </c>
      <c r="F27" s="75" t="s">
        <v>70</v>
      </c>
      <c r="G27" s="17">
        <v>28.4</v>
      </c>
      <c r="H27" s="17">
        <v>66.8</v>
      </c>
      <c r="I27" s="169">
        <v>28.4</v>
      </c>
      <c r="J27" s="17">
        <v>35</v>
      </c>
      <c r="K27" s="17">
        <v>41</v>
      </c>
      <c r="L27" s="17">
        <v>45</v>
      </c>
    </row>
    <row r="28" spans="1:23" ht="98.45" customHeight="1">
      <c r="A28" s="76">
        <v>182</v>
      </c>
      <c r="B28" s="77" t="s">
        <v>28</v>
      </c>
      <c r="C28" s="78" t="s">
        <v>60</v>
      </c>
      <c r="D28" s="77" t="s">
        <v>28</v>
      </c>
      <c r="E28" s="16" t="s">
        <v>27</v>
      </c>
      <c r="F28" s="75" t="s">
        <v>70</v>
      </c>
      <c r="G28" s="86">
        <v>0</v>
      </c>
      <c r="H28" s="86">
        <v>0</v>
      </c>
      <c r="I28" s="86">
        <v>0</v>
      </c>
      <c r="J28" s="86">
        <v>1</v>
      </c>
      <c r="K28" s="86">
        <v>1</v>
      </c>
      <c r="L28" s="86">
        <v>1</v>
      </c>
    </row>
    <row r="29" spans="1:23" ht="98.45" customHeight="1">
      <c r="A29" s="76">
        <v>182</v>
      </c>
      <c r="B29" s="77" t="s">
        <v>143</v>
      </c>
      <c r="C29" s="78" t="s">
        <v>142</v>
      </c>
      <c r="D29" s="77" t="s">
        <v>143</v>
      </c>
      <c r="E29" s="16" t="s">
        <v>27</v>
      </c>
      <c r="F29" s="75" t="s">
        <v>70</v>
      </c>
      <c r="G29" s="86">
        <v>16</v>
      </c>
      <c r="H29" s="86">
        <v>98.2</v>
      </c>
      <c r="I29" s="86">
        <v>16</v>
      </c>
      <c r="J29" s="86">
        <v>4</v>
      </c>
      <c r="K29" s="86">
        <v>4</v>
      </c>
      <c r="L29" s="86">
        <v>4</v>
      </c>
    </row>
    <row r="30" spans="1:23" ht="92.25" customHeight="1">
      <c r="A30" s="128"/>
      <c r="B30" s="134"/>
      <c r="C30" s="129" t="s">
        <v>63</v>
      </c>
      <c r="D30" s="129" t="s">
        <v>20</v>
      </c>
      <c r="E30" s="131"/>
      <c r="F30" s="132" t="s">
        <v>70</v>
      </c>
      <c r="G30" s="135">
        <f t="shared" ref="G30:L30" si="4">G31</f>
        <v>2096.6999999999998</v>
      </c>
      <c r="H30" s="135">
        <f t="shared" si="4"/>
        <v>1803.6</v>
      </c>
      <c r="I30" s="135">
        <f t="shared" si="4"/>
        <v>2096.6999999999998</v>
      </c>
      <c r="J30" s="135">
        <f t="shared" si="4"/>
        <v>2227.6099999999997</v>
      </c>
      <c r="K30" s="135">
        <f t="shared" si="4"/>
        <v>2423.7199999999998</v>
      </c>
      <c r="L30" s="135">
        <f t="shared" si="4"/>
        <v>2630.71</v>
      </c>
    </row>
    <row r="31" spans="1:23" ht="92.25" customHeight="1">
      <c r="A31" s="72"/>
      <c r="B31" s="77" t="s">
        <v>21</v>
      </c>
      <c r="C31" s="16" t="s">
        <v>31</v>
      </c>
      <c r="D31" s="77" t="s">
        <v>21</v>
      </c>
      <c r="E31" s="16"/>
      <c r="F31" s="113" t="s">
        <v>70</v>
      </c>
      <c r="G31" s="208">
        <f>SUM(G32:G35)</f>
        <v>2096.6999999999998</v>
      </c>
      <c r="H31" s="208">
        <f t="shared" ref="H31:L31" si="5">SUM(H32:H35)</f>
        <v>1803.6</v>
      </c>
      <c r="I31" s="208">
        <v>2096.6999999999998</v>
      </c>
      <c r="J31" s="208">
        <f t="shared" si="5"/>
        <v>2227.6099999999997</v>
      </c>
      <c r="K31" s="208">
        <f t="shared" si="5"/>
        <v>2423.7199999999998</v>
      </c>
      <c r="L31" s="208">
        <f t="shared" si="5"/>
        <v>2630.71</v>
      </c>
    </row>
    <row r="32" spans="1:23" ht="114" customHeight="1">
      <c r="A32" s="72">
        <v>100</v>
      </c>
      <c r="B32" s="77" t="s">
        <v>22</v>
      </c>
      <c r="C32" s="78" t="s">
        <v>32</v>
      </c>
      <c r="D32" s="77" t="s">
        <v>22</v>
      </c>
      <c r="E32" s="53" t="s">
        <v>29</v>
      </c>
      <c r="F32" s="75" t="s">
        <v>70</v>
      </c>
      <c r="G32" s="86">
        <v>948</v>
      </c>
      <c r="H32" s="86">
        <v>881.9</v>
      </c>
      <c r="I32" s="86">
        <v>948</v>
      </c>
      <c r="J32" s="86">
        <v>1055.0999999999999</v>
      </c>
      <c r="K32" s="86">
        <v>1156.3</v>
      </c>
      <c r="L32" s="86">
        <v>1258.1500000000001</v>
      </c>
    </row>
    <row r="33" spans="1:23" ht="158.44999999999999" customHeight="1">
      <c r="A33" s="72">
        <v>100</v>
      </c>
      <c r="B33" s="77" t="s">
        <v>23</v>
      </c>
      <c r="C33" s="78" t="s">
        <v>33</v>
      </c>
      <c r="D33" s="77" t="s">
        <v>23</v>
      </c>
      <c r="E33" s="53" t="s">
        <v>29</v>
      </c>
      <c r="F33" s="75" t="s">
        <v>70</v>
      </c>
      <c r="G33" s="86">
        <v>5.3</v>
      </c>
      <c r="H33" s="86">
        <v>5</v>
      </c>
      <c r="I33" s="86">
        <v>5.3</v>
      </c>
      <c r="J33" s="86">
        <v>7.33</v>
      </c>
      <c r="K33" s="86">
        <v>7.9</v>
      </c>
      <c r="L33" s="86">
        <v>8.3699999999999992</v>
      </c>
    </row>
    <row r="34" spans="1:23" ht="129.6" customHeight="1">
      <c r="A34" s="72">
        <v>100</v>
      </c>
      <c r="B34" s="77" t="s">
        <v>24</v>
      </c>
      <c r="C34" s="78" t="s">
        <v>34</v>
      </c>
      <c r="D34" s="77" t="s">
        <v>24</v>
      </c>
      <c r="E34" s="16" t="s">
        <v>29</v>
      </c>
      <c r="F34" s="75" t="s">
        <v>70</v>
      </c>
      <c r="G34" s="17">
        <v>1143.4000000000001</v>
      </c>
      <c r="H34" s="17">
        <v>1015.1</v>
      </c>
      <c r="I34" s="209">
        <v>1143.4000000000001</v>
      </c>
      <c r="J34" s="86">
        <v>1304.33</v>
      </c>
      <c r="K34" s="86">
        <v>1410.96</v>
      </c>
      <c r="L34" s="86">
        <v>1519.12</v>
      </c>
    </row>
    <row r="35" spans="1:23" ht="106.9" customHeight="1">
      <c r="A35" s="72">
        <v>100</v>
      </c>
      <c r="B35" s="77" t="s">
        <v>30</v>
      </c>
      <c r="C35" s="78" t="s">
        <v>35</v>
      </c>
      <c r="D35" s="77" t="s">
        <v>30</v>
      </c>
      <c r="E35" s="16" t="s">
        <v>29</v>
      </c>
      <c r="F35" s="75" t="s">
        <v>70</v>
      </c>
      <c r="G35" s="17">
        <v>0</v>
      </c>
      <c r="H35" s="17">
        <v>-98.4</v>
      </c>
      <c r="I35" s="209">
        <v>-98.4</v>
      </c>
      <c r="J35" s="86">
        <v>-139.15</v>
      </c>
      <c r="K35" s="86">
        <v>-151.44</v>
      </c>
      <c r="L35" s="86">
        <v>-154.93</v>
      </c>
    </row>
    <row r="36" spans="1:23" ht="42" customHeight="1">
      <c r="A36" s="136"/>
      <c r="B36" s="137"/>
      <c r="C36" s="130" t="s">
        <v>82</v>
      </c>
      <c r="D36" s="138" t="s">
        <v>83</v>
      </c>
      <c r="E36" s="129"/>
      <c r="F36" s="132" t="s">
        <v>70</v>
      </c>
      <c r="G36" s="210">
        <f>G37+G39</f>
        <v>37363</v>
      </c>
      <c r="H36" s="210">
        <f t="shared" ref="H36:L36" si="6">H37+H39</f>
        <v>25998.399999999998</v>
      </c>
      <c r="I36" s="210">
        <f t="shared" si="6"/>
        <v>37363</v>
      </c>
      <c r="J36" s="210">
        <f t="shared" si="6"/>
        <v>38077</v>
      </c>
      <c r="K36" s="210">
        <f t="shared" si="6"/>
        <v>38506</v>
      </c>
      <c r="L36" s="210">
        <f t="shared" si="6"/>
        <v>38937</v>
      </c>
    </row>
    <row r="37" spans="1:23" ht="43.9" customHeight="1">
      <c r="A37" s="72"/>
      <c r="B37" s="87" t="s">
        <v>87</v>
      </c>
      <c r="C37" s="74" t="s">
        <v>84</v>
      </c>
      <c r="D37" s="87" t="s">
        <v>87</v>
      </c>
      <c r="E37" s="16"/>
      <c r="F37" s="75" t="s">
        <v>70</v>
      </c>
      <c r="G37" s="17">
        <f>G38</f>
        <v>4682</v>
      </c>
      <c r="H37" s="17">
        <f t="shared" ref="H37:L37" si="7">H38</f>
        <v>1492.5</v>
      </c>
      <c r="I37" s="17">
        <f t="shared" si="7"/>
        <v>4682</v>
      </c>
      <c r="J37" s="17">
        <f t="shared" si="7"/>
        <v>5396</v>
      </c>
      <c r="K37" s="17">
        <f t="shared" si="7"/>
        <v>5504</v>
      </c>
      <c r="L37" s="17">
        <f t="shared" si="7"/>
        <v>5614</v>
      </c>
    </row>
    <row r="38" spans="1:23" ht="75.599999999999994" customHeight="1">
      <c r="A38" s="76">
        <v>182</v>
      </c>
      <c r="B38" s="88" t="s">
        <v>88</v>
      </c>
      <c r="C38" s="78" t="s">
        <v>89</v>
      </c>
      <c r="D38" s="88" t="s">
        <v>88</v>
      </c>
      <c r="E38" s="16" t="s">
        <v>27</v>
      </c>
      <c r="F38" s="75" t="s">
        <v>70</v>
      </c>
      <c r="G38" s="17">
        <v>4682</v>
      </c>
      <c r="H38" s="211">
        <v>1492.5</v>
      </c>
      <c r="I38" s="17">
        <v>4682</v>
      </c>
      <c r="J38" s="17">
        <v>5396</v>
      </c>
      <c r="K38" s="17">
        <v>5504</v>
      </c>
      <c r="L38" s="17">
        <v>5614</v>
      </c>
    </row>
    <row r="39" spans="1:23" s="69" customFormat="1" ht="31.15" customHeight="1">
      <c r="A39" s="89"/>
      <c r="B39" s="90"/>
      <c r="C39" s="53" t="s">
        <v>90</v>
      </c>
      <c r="D39" s="89" t="s">
        <v>91</v>
      </c>
      <c r="E39" s="16"/>
      <c r="F39" s="79"/>
      <c r="G39" s="17">
        <f>SUM(G40:G41)</f>
        <v>32681</v>
      </c>
      <c r="H39" s="17">
        <f t="shared" ref="H39:L39" si="8">SUM(H40:H41)</f>
        <v>24505.899999999998</v>
      </c>
      <c r="I39" s="17">
        <f t="shared" si="8"/>
        <v>32681</v>
      </c>
      <c r="J39" s="17">
        <f>J40+J41</f>
        <v>32681</v>
      </c>
      <c r="K39" s="17">
        <f t="shared" si="8"/>
        <v>33002</v>
      </c>
      <c r="L39" s="17">
        <f t="shared" si="8"/>
        <v>33323</v>
      </c>
      <c r="M39" s="202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s="71" customFormat="1" ht="34.15" customHeight="1">
      <c r="A40" s="54">
        <v>182</v>
      </c>
      <c r="B40" s="91" t="s">
        <v>93</v>
      </c>
      <c r="C40" s="92" t="s">
        <v>92</v>
      </c>
      <c r="D40" s="91" t="s">
        <v>93</v>
      </c>
      <c r="E40" s="16" t="s">
        <v>27</v>
      </c>
      <c r="F40" s="93" t="s">
        <v>70</v>
      </c>
      <c r="G40" s="212">
        <v>28621</v>
      </c>
      <c r="H40" s="211">
        <v>22941.3</v>
      </c>
      <c r="I40" s="17">
        <v>28621</v>
      </c>
      <c r="J40" s="17">
        <v>28461</v>
      </c>
      <c r="K40" s="17">
        <v>28782</v>
      </c>
      <c r="L40" s="17">
        <v>29103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</row>
    <row r="41" spans="1:23" s="69" customFormat="1" ht="31.15" customHeight="1">
      <c r="A41" s="54">
        <v>182</v>
      </c>
      <c r="B41" s="91" t="s">
        <v>94</v>
      </c>
      <c r="C41" s="18" t="s">
        <v>95</v>
      </c>
      <c r="D41" s="94" t="s">
        <v>94</v>
      </c>
      <c r="E41" s="16" t="s">
        <v>27</v>
      </c>
      <c r="F41" s="93" t="s">
        <v>70</v>
      </c>
      <c r="G41" s="212">
        <v>4060</v>
      </c>
      <c r="H41" s="211">
        <v>1564.6</v>
      </c>
      <c r="I41" s="17">
        <v>4060</v>
      </c>
      <c r="J41" s="17">
        <v>4220</v>
      </c>
      <c r="K41" s="17">
        <v>4220</v>
      </c>
      <c r="L41" s="17">
        <v>4220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48.6" customHeight="1">
      <c r="A42" s="139"/>
      <c r="B42" s="129"/>
      <c r="C42" s="140" t="s">
        <v>65</v>
      </c>
      <c r="D42" s="129" t="s">
        <v>3</v>
      </c>
      <c r="E42" s="141"/>
      <c r="F42" s="142" t="s">
        <v>70</v>
      </c>
      <c r="G42" s="213">
        <f>G43</f>
        <v>10</v>
      </c>
      <c r="H42" s="213">
        <f t="shared" ref="H42:L42" si="9">H43</f>
        <v>3.6</v>
      </c>
      <c r="I42" s="213">
        <f t="shared" si="9"/>
        <v>10</v>
      </c>
      <c r="J42" s="213">
        <f t="shared" si="9"/>
        <v>10</v>
      </c>
      <c r="K42" s="213">
        <f t="shared" si="9"/>
        <v>10</v>
      </c>
      <c r="L42" s="213">
        <f t="shared" si="9"/>
        <v>10</v>
      </c>
    </row>
    <row r="43" spans="1:23" ht="66.599999999999994" customHeight="1">
      <c r="A43" s="72"/>
      <c r="B43" s="73" t="s">
        <v>97</v>
      </c>
      <c r="C43" s="74" t="s">
        <v>96</v>
      </c>
      <c r="D43" s="73" t="s">
        <v>97</v>
      </c>
      <c r="E43" s="56"/>
      <c r="F43" s="79" t="s">
        <v>70</v>
      </c>
      <c r="G43" s="17">
        <f t="shared" ref="G43:L43" si="10">G44</f>
        <v>10</v>
      </c>
      <c r="H43" s="17">
        <f>H44</f>
        <v>3.6</v>
      </c>
      <c r="I43" s="17">
        <f t="shared" si="10"/>
        <v>10</v>
      </c>
      <c r="J43" s="17">
        <f t="shared" si="10"/>
        <v>10</v>
      </c>
      <c r="K43" s="17">
        <f t="shared" si="10"/>
        <v>10</v>
      </c>
      <c r="L43" s="17">
        <f t="shared" si="10"/>
        <v>10</v>
      </c>
    </row>
    <row r="44" spans="1:23" ht="119.45" customHeight="1">
      <c r="A44" s="76">
        <v>840</v>
      </c>
      <c r="B44" s="77" t="str">
        <f>D44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C44" s="78" t="s">
        <v>100</v>
      </c>
      <c r="D44" s="77" t="s">
        <v>99</v>
      </c>
      <c r="E44" s="16" t="s">
        <v>98</v>
      </c>
      <c r="F44" s="79" t="s">
        <v>70</v>
      </c>
      <c r="G44" s="17">
        <v>10</v>
      </c>
      <c r="H44" s="17">
        <v>3.6</v>
      </c>
      <c r="I44" s="17">
        <v>10</v>
      </c>
      <c r="J44" s="17">
        <v>10</v>
      </c>
      <c r="K44" s="17">
        <v>10</v>
      </c>
      <c r="L44" s="17">
        <v>10</v>
      </c>
    </row>
    <row r="45" spans="1:23" ht="60.6" customHeight="1">
      <c r="A45" s="128"/>
      <c r="B45" s="143"/>
      <c r="C45" s="129" t="s">
        <v>66</v>
      </c>
      <c r="D45" s="144" t="s">
        <v>25</v>
      </c>
      <c r="E45" s="145"/>
      <c r="F45" s="132" t="s">
        <v>70</v>
      </c>
      <c r="G45" s="214">
        <f t="shared" ref="G45:L46" si="11">G46</f>
        <v>0</v>
      </c>
      <c r="H45" s="214">
        <f t="shared" si="11"/>
        <v>-0.4</v>
      </c>
      <c r="I45" s="214">
        <f t="shared" si="11"/>
        <v>-0.4</v>
      </c>
      <c r="J45" s="214">
        <f t="shared" si="11"/>
        <v>0</v>
      </c>
      <c r="K45" s="214">
        <f t="shared" si="11"/>
        <v>0</v>
      </c>
      <c r="L45" s="214">
        <f t="shared" si="11"/>
        <v>0</v>
      </c>
    </row>
    <row r="46" spans="1:23" ht="90.75" customHeight="1">
      <c r="A46" s="41"/>
      <c r="B46" s="84" t="s">
        <v>26</v>
      </c>
      <c r="C46" s="66" t="s">
        <v>67</v>
      </c>
      <c r="D46" s="14" t="s">
        <v>26</v>
      </c>
      <c r="E46" s="16"/>
      <c r="F46" s="55" t="s">
        <v>70</v>
      </c>
      <c r="G46" s="215">
        <f>G47</f>
        <v>0</v>
      </c>
      <c r="H46" s="215">
        <f t="shared" si="11"/>
        <v>-0.4</v>
      </c>
      <c r="I46" s="215">
        <f t="shared" si="11"/>
        <v>-0.4</v>
      </c>
      <c r="J46" s="215">
        <f t="shared" si="11"/>
        <v>0</v>
      </c>
      <c r="K46" s="215">
        <f t="shared" si="11"/>
        <v>0</v>
      </c>
      <c r="L46" s="215">
        <f t="shared" si="11"/>
        <v>0</v>
      </c>
    </row>
    <row r="47" spans="1:23" ht="43.15" customHeight="1">
      <c r="A47" s="49">
        <v>182</v>
      </c>
      <c r="B47" s="98" t="s">
        <v>102</v>
      </c>
      <c r="C47" s="19" t="s">
        <v>101</v>
      </c>
      <c r="D47" s="98" t="s">
        <v>102</v>
      </c>
      <c r="E47" s="50" t="s">
        <v>27</v>
      </c>
      <c r="F47" s="57" t="s">
        <v>70</v>
      </c>
      <c r="G47" s="17">
        <v>0</v>
      </c>
      <c r="H47" s="17">
        <v>-0.4</v>
      </c>
      <c r="I47" s="17">
        <v>-0.4</v>
      </c>
      <c r="J47" s="17">
        <v>0</v>
      </c>
      <c r="K47" s="17">
        <v>0</v>
      </c>
      <c r="L47" s="17">
        <v>0</v>
      </c>
    </row>
    <row r="48" spans="1:23" ht="43.15" customHeight="1">
      <c r="A48" s="64"/>
      <c r="B48" s="250" t="s">
        <v>36</v>
      </c>
      <c r="C48" s="250"/>
      <c r="D48" s="102"/>
      <c r="E48" s="65"/>
      <c r="F48" s="102"/>
      <c r="G48" s="216">
        <f>G49+G54+G56+G58</f>
        <v>260</v>
      </c>
      <c r="H48" s="216">
        <f t="shared" ref="H48:L48" si="12">H49+H54+H56+H58+H60</f>
        <v>587.69999999999993</v>
      </c>
      <c r="I48" s="216">
        <f>I49+I54+I56+I58+I60</f>
        <v>543</v>
      </c>
      <c r="J48" s="216">
        <f t="shared" si="12"/>
        <v>260</v>
      </c>
      <c r="K48" s="216">
        <f t="shared" si="12"/>
        <v>260</v>
      </c>
      <c r="L48" s="216">
        <f t="shared" si="12"/>
        <v>260</v>
      </c>
    </row>
    <row r="49" spans="1:23" s="4" customFormat="1" ht="75" customHeight="1">
      <c r="A49" s="146"/>
      <c r="B49" s="147"/>
      <c r="C49" s="129" t="s">
        <v>68</v>
      </c>
      <c r="D49" s="129" t="s">
        <v>4</v>
      </c>
      <c r="E49" s="148"/>
      <c r="F49" s="132" t="s">
        <v>70</v>
      </c>
      <c r="G49" s="133">
        <f>G50+G52</f>
        <v>260</v>
      </c>
      <c r="H49" s="133">
        <f t="shared" ref="H49:L49" si="13">H50+H52</f>
        <v>302</v>
      </c>
      <c r="I49" s="133">
        <f t="shared" si="13"/>
        <v>454</v>
      </c>
      <c r="J49" s="133">
        <f t="shared" si="13"/>
        <v>260</v>
      </c>
      <c r="K49" s="133">
        <f t="shared" si="13"/>
        <v>260</v>
      </c>
      <c r="L49" s="133">
        <f t="shared" si="13"/>
        <v>260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4" customFormat="1" ht="137.44999999999999" customHeight="1">
      <c r="A50" s="3">
        <v>840</v>
      </c>
      <c r="B50" s="103" t="s">
        <v>104</v>
      </c>
      <c r="C50" s="53" t="s">
        <v>103</v>
      </c>
      <c r="D50" s="103" t="s">
        <v>104</v>
      </c>
      <c r="E50" s="171" t="s">
        <v>98</v>
      </c>
      <c r="F50" s="55" t="s">
        <v>70</v>
      </c>
      <c r="G50" s="217">
        <f t="shared" ref="G50:L50" si="14">G51</f>
        <v>260</v>
      </c>
      <c r="H50" s="217">
        <f t="shared" si="14"/>
        <v>108</v>
      </c>
      <c r="I50" s="218">
        <v>260</v>
      </c>
      <c r="J50" s="217">
        <f t="shared" si="14"/>
        <v>260</v>
      </c>
      <c r="K50" s="217">
        <f t="shared" si="14"/>
        <v>260</v>
      </c>
      <c r="L50" s="217">
        <f t="shared" si="14"/>
        <v>260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4" customFormat="1" ht="127.15" customHeight="1">
      <c r="A51" s="192">
        <v>840</v>
      </c>
      <c r="B51" s="97" t="s">
        <v>106</v>
      </c>
      <c r="C51" s="170" t="s">
        <v>105</v>
      </c>
      <c r="D51" s="97" t="s">
        <v>106</v>
      </c>
      <c r="E51" s="171" t="s">
        <v>98</v>
      </c>
      <c r="F51" s="172" t="s">
        <v>70</v>
      </c>
      <c r="G51" s="219">
        <v>260</v>
      </c>
      <c r="H51" s="219">
        <v>108</v>
      </c>
      <c r="I51" s="220">
        <v>260</v>
      </c>
      <c r="J51" s="219">
        <v>260</v>
      </c>
      <c r="K51" s="219">
        <v>260</v>
      </c>
      <c r="L51" s="219">
        <v>260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4" customFormat="1" ht="127.15" customHeight="1">
      <c r="A52" s="192">
        <v>840</v>
      </c>
      <c r="B52" s="205" t="s">
        <v>146</v>
      </c>
      <c r="C52" s="204" t="s">
        <v>147</v>
      </c>
      <c r="D52" s="205" t="s">
        <v>146</v>
      </c>
      <c r="E52" s="171" t="s">
        <v>98</v>
      </c>
      <c r="F52" s="172"/>
      <c r="G52" s="219">
        <f>G53</f>
        <v>0</v>
      </c>
      <c r="H52" s="219">
        <f>H53</f>
        <v>194</v>
      </c>
      <c r="I52" s="219">
        <v>194</v>
      </c>
      <c r="J52" s="219">
        <f t="shared" ref="J52:L52" si="15">J53</f>
        <v>0</v>
      </c>
      <c r="K52" s="219">
        <f t="shared" si="15"/>
        <v>0</v>
      </c>
      <c r="L52" s="219">
        <f t="shared" si="15"/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4" customFormat="1" ht="127.15" customHeight="1">
      <c r="A53" s="192">
        <v>840</v>
      </c>
      <c r="B53" s="97" t="s">
        <v>145</v>
      </c>
      <c r="C53" s="170" t="s">
        <v>144</v>
      </c>
      <c r="D53" s="97" t="s">
        <v>145</v>
      </c>
      <c r="E53" s="171" t="s">
        <v>98</v>
      </c>
      <c r="F53" s="172" t="s">
        <v>70</v>
      </c>
      <c r="G53" s="219">
        <v>0</v>
      </c>
      <c r="H53" s="219">
        <v>194</v>
      </c>
      <c r="I53" s="220">
        <v>0</v>
      </c>
      <c r="J53" s="219">
        <v>0</v>
      </c>
      <c r="K53" s="219">
        <v>0</v>
      </c>
      <c r="L53" s="219"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4" customFormat="1" ht="75.75" customHeight="1">
      <c r="A54" s="182"/>
      <c r="B54" s="183"/>
      <c r="C54" s="184" t="s">
        <v>121</v>
      </c>
      <c r="D54" s="206" t="s">
        <v>122</v>
      </c>
      <c r="E54" s="185"/>
      <c r="F54" s="186" t="s">
        <v>70</v>
      </c>
      <c r="G54" s="221">
        <f>G55</f>
        <v>0</v>
      </c>
      <c r="H54" s="221">
        <f>H55</f>
        <v>81.099999999999994</v>
      </c>
      <c r="I54" s="221">
        <f>I55</f>
        <v>85</v>
      </c>
      <c r="J54" s="221">
        <v>0</v>
      </c>
      <c r="K54" s="221">
        <v>0</v>
      </c>
      <c r="L54" s="221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4" customFormat="1" ht="96.75" customHeight="1">
      <c r="A55" s="191">
        <v>840</v>
      </c>
      <c r="B55" s="194" t="s">
        <v>130</v>
      </c>
      <c r="C55" s="176" t="s">
        <v>129</v>
      </c>
      <c r="D55" s="194" t="s">
        <v>130</v>
      </c>
      <c r="E55" s="171" t="s">
        <v>98</v>
      </c>
      <c r="F55" s="177" t="s">
        <v>70</v>
      </c>
      <c r="G55" s="222">
        <v>0</v>
      </c>
      <c r="H55" s="222">
        <v>81.099999999999994</v>
      </c>
      <c r="I55" s="223">
        <v>85</v>
      </c>
      <c r="J55" s="222">
        <v>0</v>
      </c>
      <c r="K55" s="222">
        <v>0</v>
      </c>
      <c r="L55" s="222"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4" customFormat="1" ht="96.75" customHeight="1">
      <c r="A56" s="131"/>
      <c r="B56" s="180"/>
      <c r="C56" s="179"/>
      <c r="D56" s="206" t="s">
        <v>131</v>
      </c>
      <c r="E56" s="181"/>
      <c r="F56" s="132"/>
      <c r="G56" s="133">
        <f>G57</f>
        <v>0</v>
      </c>
      <c r="H56" s="133">
        <f>H57</f>
        <v>0</v>
      </c>
      <c r="I56" s="133">
        <f t="shared" ref="I56:L56" si="16">I57</f>
        <v>0</v>
      </c>
      <c r="J56" s="133">
        <f t="shared" si="16"/>
        <v>0</v>
      </c>
      <c r="K56" s="133">
        <f t="shared" si="16"/>
        <v>0</v>
      </c>
      <c r="L56" s="133">
        <f t="shared" si="16"/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4" customFormat="1" ht="96.75" customHeight="1">
      <c r="A57" s="199"/>
      <c r="B57" s="200" t="s">
        <v>132</v>
      </c>
      <c r="C57" s="119" t="s">
        <v>133</v>
      </c>
      <c r="D57" s="200" t="s">
        <v>132</v>
      </c>
      <c r="E57" s="171" t="s">
        <v>98</v>
      </c>
      <c r="F57" s="201" t="s">
        <v>70</v>
      </c>
      <c r="G57" s="218">
        <v>0</v>
      </c>
      <c r="H57" s="218">
        <v>0</v>
      </c>
      <c r="I57" s="218">
        <v>0</v>
      </c>
      <c r="J57" s="218"/>
      <c r="K57" s="218"/>
      <c r="L57" s="21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4" customFormat="1" ht="75.75" customHeight="1">
      <c r="A58" s="195"/>
      <c r="B58" s="188" t="s">
        <v>124</v>
      </c>
      <c r="C58" s="196" t="s">
        <v>123</v>
      </c>
      <c r="D58" s="197"/>
      <c r="E58" s="198"/>
      <c r="F58" s="142"/>
      <c r="G58" s="213">
        <v>0</v>
      </c>
      <c r="H58" s="213">
        <f>H59</f>
        <v>202.7</v>
      </c>
      <c r="I58" s="213">
        <f>I59</f>
        <v>0</v>
      </c>
      <c r="J58" s="213">
        <v>0</v>
      </c>
      <c r="K58" s="213">
        <v>0</v>
      </c>
      <c r="L58" s="213">
        <v>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4" customFormat="1" ht="96.75" customHeight="1">
      <c r="A59" s="192">
        <v>840</v>
      </c>
      <c r="B59" s="187" t="s">
        <v>125</v>
      </c>
      <c r="C59" s="170" t="s">
        <v>123</v>
      </c>
      <c r="D59" s="174" t="s">
        <v>125</v>
      </c>
      <c r="E59" s="171" t="s">
        <v>98</v>
      </c>
      <c r="F59" s="172" t="s">
        <v>70</v>
      </c>
      <c r="G59" s="219">
        <v>0</v>
      </c>
      <c r="H59" s="219">
        <v>202.7</v>
      </c>
      <c r="I59" s="220">
        <v>0</v>
      </c>
      <c r="J59" s="219">
        <v>0</v>
      </c>
      <c r="K59" s="219">
        <v>0</v>
      </c>
      <c r="L59" s="219"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4" customFormat="1" ht="96.75" customHeight="1">
      <c r="A60" s="190"/>
      <c r="B60" s="189" t="s">
        <v>127</v>
      </c>
      <c r="C60" s="179" t="s">
        <v>126</v>
      </c>
      <c r="D60" s="180"/>
      <c r="E60" s="181"/>
      <c r="F60" s="132"/>
      <c r="G60" s="133">
        <f>G61</f>
        <v>0</v>
      </c>
      <c r="H60" s="133">
        <f>H61</f>
        <v>1.9</v>
      </c>
      <c r="I60" s="133">
        <f>I61</f>
        <v>4</v>
      </c>
      <c r="J60" s="133">
        <v>0</v>
      </c>
      <c r="K60" s="133">
        <v>0</v>
      </c>
      <c r="L60" s="133">
        <v>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4" customFormat="1" ht="96.75" customHeight="1">
      <c r="A61" s="193">
        <v>840</v>
      </c>
      <c r="B61" s="178" t="s">
        <v>128</v>
      </c>
      <c r="C61" s="16" t="s">
        <v>148</v>
      </c>
      <c r="D61" s="173" t="s">
        <v>128</v>
      </c>
      <c r="E61" s="171" t="s">
        <v>98</v>
      </c>
      <c r="F61" s="55" t="s">
        <v>70</v>
      </c>
      <c r="G61" s="217">
        <v>0</v>
      </c>
      <c r="H61" s="217">
        <v>1.9</v>
      </c>
      <c r="I61" s="218">
        <v>4</v>
      </c>
      <c r="J61" s="217">
        <v>0</v>
      </c>
      <c r="K61" s="217">
        <v>0</v>
      </c>
      <c r="L61" s="217">
        <v>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5" customFormat="1" ht="57" customHeight="1">
      <c r="A62" s="104"/>
      <c r="B62" s="105" t="s">
        <v>13</v>
      </c>
      <c r="C62" s="106" t="s">
        <v>71</v>
      </c>
      <c r="D62" s="105" t="s">
        <v>13</v>
      </c>
      <c r="E62" s="107" t="s">
        <v>11</v>
      </c>
      <c r="F62" s="108"/>
      <c r="G62" s="224">
        <f t="shared" ref="G62:L62" si="17">G22+G48</f>
        <v>44519.729999999996</v>
      </c>
      <c r="H62" s="224">
        <f t="shared" si="17"/>
        <v>32014.699999999993</v>
      </c>
      <c r="I62" s="224">
        <f t="shared" si="17"/>
        <v>45524.1</v>
      </c>
      <c r="J62" s="224">
        <f t="shared" si="17"/>
        <v>45494.61</v>
      </c>
      <c r="K62" s="224">
        <f t="shared" si="17"/>
        <v>46365.72</v>
      </c>
      <c r="L62" s="224">
        <f t="shared" si="17"/>
        <v>47370.71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5" customFormat="1" ht="51" customHeight="1">
      <c r="A63" s="3"/>
      <c r="B63" s="175" t="s">
        <v>38</v>
      </c>
      <c r="C63" s="12" t="s">
        <v>72</v>
      </c>
      <c r="D63" s="15"/>
      <c r="E63" s="60"/>
      <c r="F63" s="60"/>
      <c r="G63" s="225">
        <f>G64</f>
        <v>27815.600000000002</v>
      </c>
      <c r="H63" s="225">
        <f>H64+H79</f>
        <v>16569.599999999999</v>
      </c>
      <c r="I63" s="225">
        <f t="shared" ref="I63:L63" si="18">I64</f>
        <v>27815.600000000002</v>
      </c>
      <c r="J63" s="225">
        <f t="shared" si="18"/>
        <v>13743.485000000001</v>
      </c>
      <c r="K63" s="225">
        <f t="shared" si="18"/>
        <v>11320.300000000001</v>
      </c>
      <c r="L63" s="225">
        <f t="shared" si="18"/>
        <v>11329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5" customFormat="1" ht="97.15" customHeight="1">
      <c r="A64" s="3"/>
      <c r="B64" s="39" t="s">
        <v>6</v>
      </c>
      <c r="C64" s="12" t="s">
        <v>73</v>
      </c>
      <c r="D64" s="11"/>
      <c r="E64" s="58"/>
      <c r="F64" s="61"/>
      <c r="G64" s="226">
        <f>G65+G67+G73+G75</f>
        <v>27815.600000000002</v>
      </c>
      <c r="H64" s="226">
        <f t="shared" ref="H64:L64" si="19">H65+H67+H73+H75</f>
        <v>16464.599999999999</v>
      </c>
      <c r="I64" s="226">
        <f t="shared" si="19"/>
        <v>27815.600000000002</v>
      </c>
      <c r="J64" s="226">
        <f t="shared" si="19"/>
        <v>13743.485000000001</v>
      </c>
      <c r="K64" s="226">
        <f t="shared" si="19"/>
        <v>11320.300000000001</v>
      </c>
      <c r="L64" s="226">
        <f t="shared" si="19"/>
        <v>11329</v>
      </c>
      <c r="M64" s="10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5" customFormat="1" ht="37.5">
      <c r="A65" s="146"/>
      <c r="B65" s="149"/>
      <c r="C65" s="147" t="s">
        <v>74</v>
      </c>
      <c r="D65" s="150" t="s">
        <v>7</v>
      </c>
      <c r="E65" s="151"/>
      <c r="F65" s="152"/>
      <c r="G65" s="227">
        <f>G66</f>
        <v>650</v>
      </c>
      <c r="H65" s="227">
        <f t="shared" ref="H65:L65" si="20">H66</f>
        <v>0</v>
      </c>
      <c r="I65" s="227">
        <f t="shared" si="20"/>
        <v>650</v>
      </c>
      <c r="J65" s="227">
        <f t="shared" si="20"/>
        <v>0</v>
      </c>
      <c r="K65" s="227">
        <f t="shared" si="20"/>
        <v>0</v>
      </c>
      <c r="L65" s="227">
        <f t="shared" si="20"/>
        <v>0</v>
      </c>
      <c r="M65" s="10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s="5" customFormat="1" ht="57.6" customHeight="1">
      <c r="A66" s="49">
        <v>840</v>
      </c>
      <c r="B66" s="110" t="s">
        <v>108</v>
      </c>
      <c r="C66" s="111" t="s">
        <v>153</v>
      </c>
      <c r="D66" s="110" t="s">
        <v>154</v>
      </c>
      <c r="E66" s="111" t="s">
        <v>98</v>
      </c>
      <c r="F66" s="112" t="s">
        <v>70</v>
      </c>
      <c r="G66" s="228">
        <v>650</v>
      </c>
      <c r="H66" s="228"/>
      <c r="I66" s="228">
        <v>650</v>
      </c>
      <c r="J66" s="228">
        <v>0</v>
      </c>
      <c r="K66" s="228">
        <v>0</v>
      </c>
      <c r="L66" s="228">
        <v>0</v>
      </c>
      <c r="M66" s="10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s="5" customFormat="1" ht="56.25">
      <c r="A67" s="153"/>
      <c r="B67" s="150"/>
      <c r="C67" s="147" t="s">
        <v>75</v>
      </c>
      <c r="D67" s="150" t="s">
        <v>8</v>
      </c>
      <c r="E67" s="154"/>
      <c r="F67" s="152"/>
      <c r="G67" s="133">
        <f>G68+G69+G70+G72+G71</f>
        <v>16430.7</v>
      </c>
      <c r="H67" s="133">
        <f>H68+H69+H70+H72+H71</f>
        <v>6405.5</v>
      </c>
      <c r="I67" s="133">
        <f t="shared" ref="I67:L67" si="21">I68+I69+I70+I72</f>
        <v>16430.7</v>
      </c>
      <c r="J67" s="133">
        <f t="shared" si="21"/>
        <v>11006.885</v>
      </c>
      <c r="K67" s="133">
        <f t="shared" si="21"/>
        <v>11013.400000000001</v>
      </c>
      <c r="L67" s="133">
        <f t="shared" si="21"/>
        <v>11011.5</v>
      </c>
      <c r="M67" s="10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s="117" customFormat="1" ht="112.15" customHeight="1">
      <c r="A68" s="193">
        <v>840</v>
      </c>
      <c r="B68" s="122" t="s">
        <v>109</v>
      </c>
      <c r="C68" s="118" t="s">
        <v>110</v>
      </c>
      <c r="D68" s="98" t="s">
        <v>109</v>
      </c>
      <c r="E68" s="119" t="s">
        <v>98</v>
      </c>
      <c r="F68" s="120" t="s">
        <v>70</v>
      </c>
      <c r="G68" s="229">
        <v>8882.5</v>
      </c>
      <c r="H68" s="229">
        <v>0</v>
      </c>
      <c r="I68" s="229">
        <v>8882.5</v>
      </c>
      <c r="J68" s="229">
        <v>10014.684999999999</v>
      </c>
      <c r="K68" s="229">
        <v>10014.700000000001</v>
      </c>
      <c r="L68" s="229">
        <v>10014.700000000001</v>
      </c>
      <c r="M68" s="115"/>
      <c r="N68" s="116"/>
      <c r="O68" s="116"/>
      <c r="P68" s="116"/>
      <c r="Q68" s="116"/>
      <c r="R68" s="116"/>
      <c r="S68" s="116"/>
      <c r="T68" s="116"/>
      <c r="U68" s="116"/>
      <c r="V68" s="116"/>
      <c r="W68" s="116"/>
    </row>
    <row r="69" spans="1:23" s="117" customFormat="1" ht="73.900000000000006" customHeight="1">
      <c r="A69" s="114">
        <v>840</v>
      </c>
      <c r="B69" s="127" t="s">
        <v>111</v>
      </c>
      <c r="C69" s="114" t="s">
        <v>114</v>
      </c>
      <c r="D69" s="121" t="s">
        <v>111</v>
      </c>
      <c r="E69" s="119" t="s">
        <v>98</v>
      </c>
      <c r="F69" s="120" t="s">
        <v>70</v>
      </c>
      <c r="G69" s="229">
        <v>696.6</v>
      </c>
      <c r="H69" s="229">
        <v>662</v>
      </c>
      <c r="I69" s="229">
        <v>696.6</v>
      </c>
      <c r="J69" s="230">
        <v>992.2</v>
      </c>
      <c r="K69" s="229">
        <v>998.7</v>
      </c>
      <c r="L69" s="229">
        <v>996.8</v>
      </c>
      <c r="M69" s="115"/>
      <c r="N69" s="116"/>
      <c r="O69" s="116"/>
      <c r="P69" s="116"/>
      <c r="Q69" s="116"/>
      <c r="R69" s="116"/>
      <c r="S69" s="116"/>
      <c r="T69" s="116"/>
      <c r="U69" s="116"/>
      <c r="V69" s="116"/>
      <c r="W69" s="116"/>
    </row>
    <row r="70" spans="1:23" s="125" customFormat="1" ht="97.15" customHeight="1">
      <c r="A70" s="114">
        <v>840</v>
      </c>
      <c r="B70" s="126" t="s">
        <v>112</v>
      </c>
      <c r="C70" s="114" t="s">
        <v>113</v>
      </c>
      <c r="D70" s="126" t="s">
        <v>112</v>
      </c>
      <c r="E70" s="119" t="s">
        <v>98</v>
      </c>
      <c r="F70" s="120" t="s">
        <v>70</v>
      </c>
      <c r="G70" s="229">
        <v>5743.5</v>
      </c>
      <c r="H70" s="229">
        <v>5743.5</v>
      </c>
      <c r="I70" s="229">
        <v>5743.5</v>
      </c>
      <c r="J70" s="231">
        <v>0</v>
      </c>
      <c r="K70" s="229">
        <v>0</v>
      </c>
      <c r="L70" s="229">
        <v>0</v>
      </c>
      <c r="M70" s="123"/>
      <c r="N70" s="124"/>
      <c r="O70" s="124"/>
      <c r="P70" s="124"/>
      <c r="Q70" s="124"/>
      <c r="R70" s="124"/>
      <c r="S70" s="124"/>
      <c r="T70" s="124"/>
      <c r="U70" s="124"/>
      <c r="V70" s="124"/>
      <c r="W70" s="124"/>
    </row>
    <row r="71" spans="1:23" s="125" customFormat="1" ht="97.15" customHeight="1">
      <c r="A71" s="114">
        <v>840</v>
      </c>
      <c r="B71" s="126" t="s">
        <v>134</v>
      </c>
      <c r="C71" s="114" t="s">
        <v>135</v>
      </c>
      <c r="D71" s="126" t="s">
        <v>134</v>
      </c>
      <c r="E71" s="119" t="s">
        <v>98</v>
      </c>
      <c r="F71" s="120" t="s">
        <v>70</v>
      </c>
      <c r="G71" s="229">
        <v>0</v>
      </c>
      <c r="H71" s="229">
        <v>0</v>
      </c>
      <c r="I71" s="229">
        <v>0</v>
      </c>
      <c r="J71" s="231">
        <v>0</v>
      </c>
      <c r="K71" s="229">
        <v>0</v>
      </c>
      <c r="L71" s="229">
        <v>0</v>
      </c>
      <c r="M71" s="123"/>
      <c r="N71" s="124"/>
      <c r="O71" s="124"/>
      <c r="P71" s="124"/>
      <c r="Q71" s="124"/>
      <c r="R71" s="124"/>
      <c r="S71" s="124"/>
      <c r="T71" s="124"/>
      <c r="U71" s="124"/>
      <c r="V71" s="124"/>
      <c r="W71" s="124"/>
    </row>
    <row r="72" spans="1:23" s="117" customFormat="1" ht="118.9" customHeight="1">
      <c r="A72" s="114">
        <v>840</v>
      </c>
      <c r="B72" s="127" t="s">
        <v>115</v>
      </c>
      <c r="C72" s="114" t="s">
        <v>149</v>
      </c>
      <c r="D72" s="127" t="s">
        <v>150</v>
      </c>
      <c r="E72" s="119" t="s">
        <v>98</v>
      </c>
      <c r="F72" s="120" t="s">
        <v>70</v>
      </c>
      <c r="G72" s="229">
        <v>1108.0999999999999</v>
      </c>
      <c r="H72" s="229">
        <v>0</v>
      </c>
      <c r="I72" s="229">
        <v>1108.0999999999999</v>
      </c>
      <c r="J72" s="231">
        <v>0</v>
      </c>
      <c r="K72" s="229">
        <v>0</v>
      </c>
      <c r="L72" s="229">
        <v>0</v>
      </c>
      <c r="M72" s="115"/>
      <c r="N72" s="116"/>
      <c r="O72" s="116"/>
      <c r="P72" s="116"/>
      <c r="Q72" s="116"/>
      <c r="R72" s="116"/>
      <c r="S72" s="116"/>
      <c r="T72" s="116"/>
      <c r="U72" s="116"/>
      <c r="V72" s="116"/>
      <c r="W72" s="116"/>
    </row>
    <row r="73" spans="1:23" s="5" customFormat="1" ht="45" customHeight="1">
      <c r="A73" s="146"/>
      <c r="B73" s="149"/>
      <c r="C73" s="157" t="s">
        <v>76</v>
      </c>
      <c r="D73" s="155" t="s">
        <v>9</v>
      </c>
      <c r="E73" s="154"/>
      <c r="F73" s="132" t="s">
        <v>70</v>
      </c>
      <c r="G73" s="133">
        <f>G74</f>
        <v>243.9</v>
      </c>
      <c r="H73" s="133">
        <f t="shared" ref="H73:L73" si="22">H74</f>
        <v>172.3</v>
      </c>
      <c r="I73" s="133">
        <f t="shared" si="22"/>
        <v>243.9</v>
      </c>
      <c r="J73" s="133">
        <f t="shared" si="22"/>
        <v>293.89999999999998</v>
      </c>
      <c r="K73" s="133">
        <f t="shared" si="22"/>
        <v>306.89999999999998</v>
      </c>
      <c r="L73" s="133">
        <f t="shared" si="22"/>
        <v>317.5</v>
      </c>
      <c r="M73" s="10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s="117" customFormat="1" ht="75.599999999999994" customHeight="1">
      <c r="A74" s="114">
        <v>840</v>
      </c>
      <c r="B74" s="97" t="s">
        <v>116</v>
      </c>
      <c r="C74" s="168" t="s">
        <v>117</v>
      </c>
      <c r="D74" s="166" t="s">
        <v>116</v>
      </c>
      <c r="E74" s="119" t="s">
        <v>98</v>
      </c>
      <c r="F74" s="120" t="s">
        <v>70</v>
      </c>
      <c r="G74" s="229">
        <v>243.9</v>
      </c>
      <c r="H74" s="229">
        <v>172.3</v>
      </c>
      <c r="I74" s="229">
        <v>243.9</v>
      </c>
      <c r="J74" s="231">
        <v>293.89999999999998</v>
      </c>
      <c r="K74" s="229">
        <v>306.89999999999998</v>
      </c>
      <c r="L74" s="229">
        <v>317.5</v>
      </c>
      <c r="M74" s="115"/>
      <c r="N74" s="116"/>
      <c r="O74" s="116"/>
      <c r="P74" s="116"/>
      <c r="Q74" s="116"/>
      <c r="R74" s="116"/>
      <c r="S74" s="116"/>
      <c r="T74" s="116"/>
      <c r="U74" s="116"/>
      <c r="V74" s="116"/>
      <c r="W74" s="116"/>
    </row>
    <row r="75" spans="1:23" s="5" customFormat="1" ht="43.15" customHeight="1">
      <c r="A75" s="146"/>
      <c r="B75" s="149"/>
      <c r="C75" s="167" t="s">
        <v>78</v>
      </c>
      <c r="D75" s="158" t="s">
        <v>10</v>
      </c>
      <c r="E75" s="156"/>
      <c r="F75" s="132" t="s">
        <v>70</v>
      </c>
      <c r="G75" s="133">
        <f>G76+G77</f>
        <v>10491</v>
      </c>
      <c r="H75" s="133">
        <f t="shared" ref="H75:L75" si="23">H76+H77</f>
        <v>9886.7999999999993</v>
      </c>
      <c r="I75" s="133">
        <f t="shared" si="23"/>
        <v>10491</v>
      </c>
      <c r="J75" s="133">
        <f t="shared" si="23"/>
        <v>2442.6999999999998</v>
      </c>
      <c r="K75" s="133">
        <f t="shared" si="23"/>
        <v>0</v>
      </c>
      <c r="L75" s="133">
        <f t="shared" si="23"/>
        <v>0</v>
      </c>
      <c r="M75" s="10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s="117" customFormat="1" ht="108" customHeight="1">
      <c r="A76" s="114">
        <v>840</v>
      </c>
      <c r="B76" s="160" t="s">
        <v>119</v>
      </c>
      <c r="C76" s="161" t="s">
        <v>118</v>
      </c>
      <c r="D76" s="160" t="s">
        <v>119</v>
      </c>
      <c r="E76" s="119" t="s">
        <v>98</v>
      </c>
      <c r="F76" s="120" t="s">
        <v>70</v>
      </c>
      <c r="G76" s="229">
        <v>2767</v>
      </c>
      <c r="H76" s="229">
        <v>2443.9</v>
      </c>
      <c r="I76" s="229">
        <v>2767</v>
      </c>
      <c r="J76" s="229">
        <v>2442.6999999999998</v>
      </c>
      <c r="K76" s="229">
        <v>0</v>
      </c>
      <c r="L76" s="229">
        <v>0</v>
      </c>
      <c r="M76" s="115"/>
      <c r="N76" s="116"/>
      <c r="O76" s="116"/>
      <c r="P76" s="116"/>
      <c r="Q76" s="116"/>
      <c r="R76" s="116"/>
      <c r="S76" s="116"/>
      <c r="T76" s="116"/>
      <c r="U76" s="116"/>
      <c r="V76" s="116"/>
      <c r="W76" s="116"/>
    </row>
    <row r="77" spans="1:23" s="164" customFormat="1" ht="88.9" customHeight="1">
      <c r="A77" s="109">
        <v>840</v>
      </c>
      <c r="B77" s="165" t="s">
        <v>120</v>
      </c>
      <c r="C77" s="159" t="s">
        <v>77</v>
      </c>
      <c r="D77" s="165" t="s">
        <v>120</v>
      </c>
      <c r="E77" s="119" t="s">
        <v>98</v>
      </c>
      <c r="F77" s="112" t="s">
        <v>70</v>
      </c>
      <c r="G77" s="228">
        <v>7724</v>
      </c>
      <c r="H77" s="228">
        <v>7442.9</v>
      </c>
      <c r="I77" s="232">
        <v>7724</v>
      </c>
      <c r="J77" s="233">
        <v>0</v>
      </c>
      <c r="K77" s="228">
        <v>0</v>
      </c>
      <c r="L77" s="228">
        <v>0</v>
      </c>
      <c r="M77" s="162"/>
      <c r="N77" s="163"/>
      <c r="O77" s="163"/>
      <c r="P77" s="163"/>
      <c r="Q77" s="163"/>
      <c r="R77" s="163"/>
      <c r="S77" s="163"/>
      <c r="T77" s="163"/>
      <c r="U77" s="163"/>
      <c r="V77" s="163"/>
      <c r="W77" s="163"/>
    </row>
    <row r="78" spans="1:23" s="5" customFormat="1" ht="120.6" hidden="1" customHeight="1">
      <c r="A78" s="3"/>
      <c r="B78" s="40"/>
      <c r="C78" s="52" t="s">
        <v>79</v>
      </c>
      <c r="D78" s="48" t="s">
        <v>37</v>
      </c>
      <c r="E78" s="59"/>
      <c r="F78" s="55" t="s">
        <v>70</v>
      </c>
      <c r="G78" s="218">
        <v>0</v>
      </c>
      <c r="H78" s="218">
        <v>3381.4</v>
      </c>
      <c r="I78" s="234">
        <v>3381.4</v>
      </c>
      <c r="J78" s="235">
        <v>0</v>
      </c>
      <c r="K78" s="218">
        <v>0</v>
      </c>
      <c r="L78" s="218">
        <v>0</v>
      </c>
      <c r="M78" s="10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s="164" customFormat="1" ht="97.15" customHeight="1">
      <c r="A79" s="109"/>
      <c r="B79" s="39" t="s">
        <v>158</v>
      </c>
      <c r="C79" s="237" t="s">
        <v>157</v>
      </c>
      <c r="D79" s="61"/>
      <c r="E79" s="58"/>
      <c r="F79" s="61"/>
      <c r="G79" s="226">
        <f t="shared" ref="G79:L79" si="24">G80+G83+G89+G91</f>
        <v>0</v>
      </c>
      <c r="H79" s="226">
        <f t="shared" si="24"/>
        <v>105</v>
      </c>
      <c r="I79" s="226">
        <f t="shared" si="24"/>
        <v>105</v>
      </c>
      <c r="J79" s="226">
        <f t="shared" si="24"/>
        <v>0</v>
      </c>
      <c r="K79" s="226">
        <f t="shared" si="24"/>
        <v>0</v>
      </c>
      <c r="L79" s="226">
        <f t="shared" si="24"/>
        <v>0</v>
      </c>
      <c r="M79" s="162"/>
      <c r="N79" s="163"/>
      <c r="O79" s="163"/>
      <c r="P79" s="163"/>
      <c r="Q79" s="163"/>
      <c r="R79" s="163"/>
      <c r="S79" s="163"/>
      <c r="T79" s="163"/>
      <c r="U79" s="163"/>
      <c r="V79" s="163"/>
      <c r="W79" s="163"/>
    </row>
    <row r="80" spans="1:23" s="164" customFormat="1" ht="120.6" customHeight="1">
      <c r="A80" s="153"/>
      <c r="B80" s="238"/>
      <c r="C80" s="129" t="s">
        <v>160</v>
      </c>
      <c r="D80" s="152" t="s">
        <v>159</v>
      </c>
      <c r="E80" s="151"/>
      <c r="F80" s="152"/>
      <c r="G80" s="227">
        <f>G81</f>
        <v>0</v>
      </c>
      <c r="H80" s="227">
        <f t="shared" ref="H80:L80" si="25">H81</f>
        <v>105</v>
      </c>
      <c r="I80" s="227">
        <f t="shared" si="25"/>
        <v>105</v>
      </c>
      <c r="J80" s="227">
        <f t="shared" si="25"/>
        <v>0</v>
      </c>
      <c r="K80" s="227">
        <f t="shared" si="25"/>
        <v>0</v>
      </c>
      <c r="L80" s="227">
        <f t="shared" si="25"/>
        <v>0</v>
      </c>
      <c r="M80" s="162"/>
      <c r="N80" s="163"/>
      <c r="O80" s="163"/>
      <c r="P80" s="163"/>
      <c r="Q80" s="163"/>
      <c r="R80" s="163"/>
      <c r="S80" s="163"/>
      <c r="T80" s="163"/>
      <c r="U80" s="163"/>
      <c r="V80" s="163"/>
      <c r="W80" s="163"/>
    </row>
    <row r="81" spans="1:23" s="5" customFormat="1" ht="120.6" customHeight="1">
      <c r="A81" s="49">
        <v>840</v>
      </c>
      <c r="B81" s="110" t="s">
        <v>159</v>
      </c>
      <c r="C81" s="111" t="s">
        <v>161</v>
      </c>
      <c r="D81" s="110" t="s">
        <v>159</v>
      </c>
      <c r="E81" s="111" t="s">
        <v>98</v>
      </c>
      <c r="F81" s="112" t="s">
        <v>70</v>
      </c>
      <c r="G81" s="228">
        <v>0</v>
      </c>
      <c r="H81" s="228">
        <v>105</v>
      </c>
      <c r="I81" s="228">
        <v>105</v>
      </c>
      <c r="J81" s="228">
        <v>0</v>
      </c>
      <c r="K81" s="228">
        <v>0</v>
      </c>
      <c r="L81" s="228">
        <v>0</v>
      </c>
      <c r="M81" s="10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s="5" customFormat="1" ht="34.9" customHeight="1">
      <c r="A82" s="3"/>
      <c r="B82" s="239" t="s">
        <v>39</v>
      </c>
      <c r="C82" s="239"/>
      <c r="D82" s="240"/>
      <c r="E82" s="62"/>
      <c r="F82" s="63"/>
      <c r="G82" s="236">
        <f>G62+G63</f>
        <v>72335.33</v>
      </c>
      <c r="H82" s="236">
        <f t="shared" ref="H82:L82" si="26">H62+H63</f>
        <v>48584.299999999988</v>
      </c>
      <c r="I82" s="236">
        <f t="shared" si="26"/>
        <v>73339.7</v>
      </c>
      <c r="J82" s="236">
        <f t="shared" si="26"/>
        <v>59238.095000000001</v>
      </c>
      <c r="K82" s="236">
        <f t="shared" si="26"/>
        <v>57686.020000000004</v>
      </c>
      <c r="L82" s="236">
        <f t="shared" si="26"/>
        <v>58699.71</v>
      </c>
      <c r="M82" s="10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s="5" customFormat="1">
      <c r="C83" s="9"/>
      <c r="D83" s="9"/>
      <c r="E83" s="9"/>
      <c r="F83" s="9"/>
      <c r="G83" s="207"/>
      <c r="H83" s="207"/>
      <c r="I83" s="207"/>
      <c r="J83" s="207"/>
      <c r="K83" s="207"/>
      <c r="L83" s="207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s="5" customFormat="1">
      <c r="C84" s="9"/>
      <c r="D84" s="9"/>
      <c r="E84" s="9"/>
      <c r="F84" s="9"/>
      <c r="G84" s="207"/>
      <c r="H84" s="207"/>
      <c r="I84" s="207"/>
      <c r="J84" s="207"/>
      <c r="K84" s="207"/>
      <c r="L84" s="207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s="5" customFormat="1">
      <c r="C85" s="9"/>
      <c r="D85" s="9"/>
      <c r="E85" s="9"/>
      <c r="F85" s="9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s="5" customFormat="1">
      <c r="C86" s="9"/>
      <c r="D86" s="9"/>
      <c r="E86" s="9"/>
      <c r="F86" s="9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s="5" customFormat="1">
      <c r="C87" s="9"/>
      <c r="D87" s="9"/>
      <c r="E87" s="9"/>
      <c r="F87" s="9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s="5" customFormat="1">
      <c r="C88" s="9"/>
      <c r="D88" s="9"/>
      <c r="E88" s="9"/>
      <c r="F88" s="9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s="5" customFormat="1">
      <c r="C89" s="9"/>
      <c r="D89" s="9"/>
      <c r="E89" s="9"/>
      <c r="F89" s="9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s="5" customFormat="1">
      <c r="C90" s="9"/>
      <c r="D90" s="9"/>
      <c r="E90" s="9"/>
      <c r="F90" s="9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s="5" customFormat="1">
      <c r="C91" s="9"/>
      <c r="D91" s="9"/>
      <c r="E91" s="9"/>
      <c r="F91" s="9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s="5" customFormat="1">
      <c r="C92" s="9"/>
      <c r="D92" s="9"/>
      <c r="E92" s="9"/>
      <c r="F92" s="9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s="5" customFormat="1">
      <c r="C93" s="9"/>
      <c r="D93" s="9"/>
      <c r="E93" s="9"/>
      <c r="F93" s="9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s="5" customFormat="1">
      <c r="C94" s="9"/>
      <c r="D94" s="9"/>
      <c r="E94" s="9"/>
      <c r="F94" s="9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s="5" customFormat="1">
      <c r="C95" s="9"/>
      <c r="D95" s="9"/>
      <c r="E95" s="9"/>
      <c r="F95" s="9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s="5" customFormat="1">
      <c r="C96" s="9"/>
      <c r="D96" s="9"/>
      <c r="E96" s="9"/>
      <c r="F96" s="9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3:23" s="5" customFormat="1">
      <c r="C97" s="9"/>
      <c r="D97" s="9"/>
      <c r="E97" s="9"/>
      <c r="F97" s="9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3:23" s="5" customFormat="1">
      <c r="C98" s="9"/>
      <c r="D98" s="9"/>
      <c r="E98" s="9"/>
      <c r="F98" s="9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3:23" s="5" customFormat="1">
      <c r="C99" s="9"/>
      <c r="D99" s="9"/>
      <c r="E99" s="9"/>
      <c r="F99" s="9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3:23" s="5" customFormat="1">
      <c r="C100" s="9"/>
      <c r="D100" s="9"/>
      <c r="E100" s="9"/>
      <c r="F100" s="9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3:23" s="5" customFormat="1">
      <c r="C101" s="9"/>
      <c r="D101" s="9"/>
      <c r="E101" s="9"/>
      <c r="F101" s="9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3:23" s="5" customFormat="1">
      <c r="C102" s="9"/>
      <c r="D102" s="9"/>
      <c r="E102" s="9"/>
      <c r="F102" s="9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3:23" s="5" customFormat="1">
      <c r="C103" s="9"/>
      <c r="D103" s="9"/>
      <c r="E103" s="9"/>
      <c r="F103" s="9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3:23" s="5" customFormat="1">
      <c r="C104" s="9"/>
      <c r="D104" s="9"/>
      <c r="E104" s="9"/>
      <c r="F104" s="9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3:23" s="5" customFormat="1">
      <c r="C105" s="9"/>
      <c r="D105" s="9"/>
      <c r="E105" s="9"/>
      <c r="F105" s="9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3:23" s="5" customFormat="1">
      <c r="C106" s="9"/>
      <c r="D106" s="9"/>
      <c r="E106" s="9"/>
      <c r="F106" s="9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3:23" s="5" customFormat="1">
      <c r="C107" s="9"/>
      <c r="D107" s="9"/>
      <c r="E107" s="9"/>
      <c r="F107" s="9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3:23" s="5" customFormat="1">
      <c r="C108" s="9"/>
      <c r="D108" s="9"/>
      <c r="E108" s="9"/>
      <c r="F108" s="9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3:23" s="5" customFormat="1">
      <c r="C109" s="9"/>
      <c r="D109" s="9"/>
      <c r="E109" s="9"/>
      <c r="F109" s="9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3:23" s="5" customFormat="1">
      <c r="C110" s="9"/>
      <c r="D110" s="9"/>
      <c r="E110" s="9"/>
      <c r="F110" s="9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3:23" s="5" customFormat="1">
      <c r="C111" s="9"/>
      <c r="D111" s="9"/>
      <c r="E111" s="9"/>
      <c r="F111" s="9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3:23" s="5" customFormat="1">
      <c r="C112" s="9"/>
      <c r="D112" s="9"/>
      <c r="E112" s="9"/>
      <c r="F112" s="9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3:23" s="5" customFormat="1">
      <c r="C113" s="9"/>
      <c r="D113" s="9"/>
      <c r="E113" s="9"/>
      <c r="F113" s="9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3:23" s="5" customFormat="1">
      <c r="C114" s="9"/>
      <c r="D114" s="9"/>
      <c r="E114" s="9"/>
      <c r="F114" s="9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3:23" s="5" customFormat="1">
      <c r="C115" s="9"/>
      <c r="D115" s="9"/>
      <c r="E115" s="9"/>
      <c r="F115" s="9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3:23" s="5" customFormat="1">
      <c r="C116" s="9"/>
      <c r="D116" s="9"/>
      <c r="E116" s="9"/>
      <c r="F116" s="9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3:23" s="5" customFormat="1">
      <c r="C117" s="9"/>
      <c r="D117" s="9"/>
      <c r="E117" s="9"/>
      <c r="F117" s="9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3:23" s="5" customFormat="1">
      <c r="C118" s="9"/>
      <c r="D118" s="9"/>
      <c r="E118" s="9"/>
      <c r="F118" s="9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3:23" s="5" customFormat="1">
      <c r="C119" s="9"/>
      <c r="D119" s="9"/>
      <c r="E119" s="9"/>
      <c r="F119" s="9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3:23" s="5" customFormat="1">
      <c r="C120" s="9"/>
      <c r="D120" s="9"/>
      <c r="E120" s="9"/>
      <c r="F120" s="9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3:23" s="5" customFormat="1">
      <c r="C121" s="9"/>
      <c r="D121" s="9"/>
      <c r="E121" s="9"/>
      <c r="F121" s="9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3:23" s="5" customFormat="1">
      <c r="C122" s="9"/>
      <c r="D122" s="9"/>
      <c r="E122" s="9"/>
      <c r="F122" s="9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3:23" s="5" customFormat="1">
      <c r="C123" s="9"/>
      <c r="D123" s="9"/>
      <c r="E123" s="9"/>
      <c r="F123" s="9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3:23" s="5" customFormat="1">
      <c r="C124" s="9"/>
      <c r="D124" s="9"/>
      <c r="E124" s="9"/>
      <c r="F124" s="9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3:23" s="5" customFormat="1">
      <c r="C125" s="9"/>
      <c r="D125" s="9"/>
      <c r="E125" s="9"/>
      <c r="F125" s="9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3:23" s="5" customFormat="1">
      <c r="C126" s="9"/>
      <c r="D126" s="9"/>
      <c r="E126" s="9"/>
      <c r="F126" s="9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3:23" s="5" customFormat="1">
      <c r="C127" s="9"/>
      <c r="D127" s="9"/>
      <c r="E127" s="9"/>
      <c r="F127" s="9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3:23" s="5" customFormat="1">
      <c r="C128" s="9"/>
      <c r="D128" s="9"/>
      <c r="E128" s="9"/>
      <c r="F128" s="9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3:23" s="5" customFormat="1">
      <c r="C129" s="9"/>
      <c r="D129" s="9"/>
      <c r="E129" s="9"/>
      <c r="F129" s="9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3:23" s="5" customFormat="1">
      <c r="C130" s="9"/>
      <c r="D130" s="9"/>
      <c r="E130" s="9"/>
      <c r="F130" s="9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3:23" s="5" customFormat="1">
      <c r="C131" s="9"/>
      <c r="D131" s="9"/>
      <c r="E131" s="9"/>
      <c r="F131" s="9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3:23" s="5" customFormat="1">
      <c r="C132" s="9"/>
      <c r="D132" s="9"/>
      <c r="E132" s="9"/>
      <c r="F132" s="9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3:23" s="5" customFormat="1">
      <c r="C133" s="9"/>
      <c r="D133" s="9"/>
      <c r="E133" s="9"/>
      <c r="F133" s="9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3:23" s="5" customFormat="1">
      <c r="C134" s="9"/>
      <c r="D134" s="9"/>
      <c r="E134" s="9"/>
      <c r="F134" s="9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3:23" s="5" customFormat="1">
      <c r="C135" s="9"/>
      <c r="D135" s="9"/>
      <c r="E135" s="9"/>
      <c r="F135" s="9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3:23" s="5" customFormat="1">
      <c r="C136" s="9"/>
      <c r="D136" s="9"/>
      <c r="E136" s="9"/>
      <c r="F136" s="9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3:23" s="5" customFormat="1">
      <c r="C137" s="9"/>
      <c r="D137" s="9"/>
      <c r="E137" s="9"/>
      <c r="F137" s="9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3:23" s="5" customFormat="1">
      <c r="C138" s="9"/>
      <c r="D138" s="9"/>
      <c r="E138" s="9"/>
      <c r="F138" s="9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3:23" s="5" customFormat="1">
      <c r="C139" s="9"/>
      <c r="D139" s="9"/>
      <c r="E139" s="9"/>
      <c r="F139" s="9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3:23" s="5" customFormat="1">
      <c r="C140" s="9"/>
      <c r="D140" s="9"/>
      <c r="E140" s="9"/>
      <c r="F140" s="9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3:23" s="5" customFormat="1">
      <c r="C141" s="9"/>
      <c r="D141" s="9"/>
      <c r="E141" s="9"/>
      <c r="F141" s="9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3:23" s="5" customFormat="1">
      <c r="C142" s="9"/>
      <c r="D142" s="9"/>
      <c r="E142" s="9"/>
      <c r="F142" s="9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3:23" s="5" customFormat="1">
      <c r="C143" s="9"/>
      <c r="D143" s="9"/>
      <c r="E143" s="9"/>
      <c r="F143" s="9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3:23" s="5" customFormat="1">
      <c r="C144" s="9"/>
      <c r="D144" s="9"/>
      <c r="E144" s="9"/>
      <c r="F144" s="9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3:23" s="5" customFormat="1">
      <c r="C145" s="9"/>
      <c r="D145" s="9"/>
      <c r="E145" s="9"/>
      <c r="F145" s="9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3:23" s="5" customFormat="1">
      <c r="C146" s="9"/>
      <c r="D146" s="9"/>
      <c r="E146" s="9"/>
      <c r="F146" s="9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3:23" s="5" customFormat="1">
      <c r="C147" s="9"/>
      <c r="D147" s="9"/>
      <c r="E147" s="9"/>
      <c r="F147" s="9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3:23" s="5" customFormat="1">
      <c r="C148" s="9"/>
      <c r="D148" s="9"/>
      <c r="E148" s="9"/>
      <c r="F148" s="9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3:23" s="5" customFormat="1">
      <c r="C149" s="9"/>
      <c r="D149" s="9"/>
      <c r="E149" s="9"/>
      <c r="F149" s="9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3:23" s="5" customFormat="1">
      <c r="C150" s="9"/>
      <c r="D150" s="9"/>
      <c r="E150" s="9"/>
      <c r="F150" s="9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3:23" s="5" customFormat="1">
      <c r="C151" s="9"/>
      <c r="D151" s="9"/>
      <c r="E151" s="9"/>
      <c r="F151" s="9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3:23" s="5" customFormat="1">
      <c r="C152" s="9"/>
      <c r="D152" s="9"/>
      <c r="E152" s="9"/>
      <c r="F152" s="9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3:23" s="5" customFormat="1">
      <c r="C153" s="9"/>
      <c r="D153" s="9"/>
      <c r="E153" s="9"/>
      <c r="F153" s="9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3:23" s="5" customFormat="1">
      <c r="C154" s="9"/>
      <c r="D154" s="9"/>
      <c r="E154" s="9"/>
      <c r="F154" s="9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3:23" s="5" customFormat="1">
      <c r="C155" s="9"/>
      <c r="D155" s="9"/>
      <c r="E155" s="9"/>
      <c r="F155" s="9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3:23" s="5" customFormat="1">
      <c r="C156" s="9"/>
      <c r="D156" s="9"/>
      <c r="E156" s="9"/>
      <c r="F156" s="9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3:23" s="5" customFormat="1">
      <c r="C157" s="9"/>
      <c r="D157" s="9"/>
      <c r="E157" s="9"/>
      <c r="F157" s="9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3:23" s="5" customFormat="1">
      <c r="C158" s="9"/>
      <c r="D158" s="9"/>
      <c r="E158" s="9"/>
      <c r="F158" s="9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3:23" s="5" customFormat="1">
      <c r="C159" s="9"/>
      <c r="D159" s="9"/>
      <c r="E159" s="9"/>
      <c r="F159" s="9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3:23" s="5" customFormat="1">
      <c r="C160" s="9"/>
      <c r="D160" s="9"/>
      <c r="E160" s="9"/>
      <c r="F160" s="9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3:23" s="5" customFormat="1">
      <c r="C161" s="9"/>
      <c r="D161" s="9"/>
      <c r="E161" s="9"/>
      <c r="F161" s="9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3:23" s="5" customFormat="1">
      <c r="C162" s="9"/>
      <c r="D162" s="9"/>
      <c r="E162" s="9"/>
      <c r="F162" s="9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3:23" s="5" customFormat="1">
      <c r="C163" s="9"/>
      <c r="D163" s="9"/>
      <c r="E163" s="9"/>
      <c r="F163" s="9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3:23" s="5" customFormat="1">
      <c r="C164" s="9"/>
      <c r="D164" s="9"/>
      <c r="E164" s="9"/>
      <c r="F164" s="9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3:23" s="5" customFormat="1">
      <c r="C165" s="9"/>
      <c r="D165" s="9"/>
      <c r="E165" s="9"/>
      <c r="F165" s="9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3:23" s="5" customFormat="1">
      <c r="C166" s="9"/>
      <c r="D166" s="9"/>
      <c r="E166" s="9"/>
      <c r="F166" s="9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3:23" s="5" customFormat="1">
      <c r="C167" s="9"/>
      <c r="D167" s="9"/>
      <c r="E167" s="9"/>
      <c r="F167" s="9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3:23" s="5" customFormat="1">
      <c r="C168" s="9"/>
      <c r="D168" s="9"/>
      <c r="E168" s="9"/>
      <c r="F168" s="9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3:23" s="5" customFormat="1">
      <c r="C169" s="9"/>
      <c r="D169" s="9"/>
      <c r="E169" s="9"/>
      <c r="F169" s="9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3:23" s="5" customFormat="1">
      <c r="C170" s="9"/>
      <c r="D170" s="9"/>
      <c r="E170" s="9"/>
      <c r="F170" s="9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3:23" s="5" customFormat="1">
      <c r="C171" s="9"/>
      <c r="D171" s="9"/>
      <c r="E171" s="9"/>
      <c r="F171" s="9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3:23" s="5" customFormat="1">
      <c r="C172" s="9"/>
      <c r="D172" s="9"/>
      <c r="E172" s="9"/>
      <c r="F172" s="9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3:23" s="5" customFormat="1">
      <c r="C173" s="9"/>
      <c r="D173" s="9"/>
      <c r="E173" s="9"/>
      <c r="F173" s="9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3:23" s="5" customFormat="1">
      <c r="C174" s="9"/>
      <c r="D174" s="9"/>
      <c r="E174" s="9"/>
      <c r="F174" s="9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3:23" s="5" customFormat="1">
      <c r="C175" s="9"/>
      <c r="D175" s="9"/>
      <c r="E175" s="9"/>
      <c r="F175" s="9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3:23" s="5" customFormat="1">
      <c r="C176" s="9"/>
      <c r="D176" s="9"/>
      <c r="E176" s="9"/>
      <c r="F176" s="9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3:23" s="5" customFormat="1">
      <c r="C177" s="9"/>
      <c r="D177" s="9"/>
      <c r="E177" s="9"/>
      <c r="F177" s="9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3:23" s="5" customFormat="1">
      <c r="C178" s="9"/>
      <c r="D178" s="9"/>
      <c r="E178" s="9"/>
      <c r="F178" s="9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3:23" s="5" customFormat="1">
      <c r="C179" s="9"/>
      <c r="D179" s="9"/>
      <c r="E179" s="9"/>
      <c r="F179" s="9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3:23" s="5" customFormat="1">
      <c r="C180" s="9"/>
      <c r="D180" s="9"/>
      <c r="E180" s="9"/>
      <c r="F180" s="9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3:23" s="5" customFormat="1">
      <c r="C181" s="9"/>
      <c r="D181" s="9"/>
      <c r="E181" s="9"/>
      <c r="F181" s="9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3:23" s="5" customFormat="1">
      <c r="C182" s="9"/>
      <c r="D182" s="9"/>
      <c r="E182" s="9"/>
      <c r="F182" s="9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3:23" s="5" customFormat="1">
      <c r="C183" s="9"/>
      <c r="D183" s="9"/>
      <c r="E183" s="9"/>
      <c r="F183" s="9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3:23" s="5" customFormat="1">
      <c r="C184" s="9"/>
      <c r="D184" s="9"/>
      <c r="E184" s="9"/>
      <c r="F184" s="9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3:23" s="5" customFormat="1">
      <c r="C185" s="9"/>
      <c r="D185" s="9"/>
      <c r="E185" s="9"/>
      <c r="F185" s="9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3:23" s="5" customFormat="1">
      <c r="C186" s="9"/>
      <c r="D186" s="9"/>
      <c r="E186" s="9"/>
      <c r="F186" s="9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3:23" s="5" customFormat="1">
      <c r="C187" s="9"/>
      <c r="D187" s="9"/>
      <c r="E187" s="9"/>
      <c r="F187" s="9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3:23" s="5" customFormat="1">
      <c r="C188" s="9"/>
      <c r="D188" s="9"/>
      <c r="E188" s="9"/>
      <c r="F188" s="9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3:23" s="5" customFormat="1">
      <c r="C189" s="9"/>
      <c r="D189" s="9"/>
      <c r="E189" s="9"/>
      <c r="F189" s="9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3:23" s="5" customFormat="1">
      <c r="C190" s="9"/>
      <c r="D190" s="9"/>
      <c r="E190" s="9"/>
      <c r="F190" s="9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3:23" s="5" customFormat="1">
      <c r="C191" s="9"/>
      <c r="D191" s="9"/>
      <c r="E191" s="9"/>
      <c r="F191" s="9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3:23" s="5" customFormat="1">
      <c r="C192" s="9"/>
      <c r="D192" s="9"/>
      <c r="E192" s="9"/>
      <c r="F192" s="9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3:23" s="5" customFormat="1">
      <c r="C193" s="9"/>
      <c r="D193" s="9"/>
      <c r="E193" s="9"/>
      <c r="F193" s="9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3:23" s="5" customFormat="1">
      <c r="C194" s="9"/>
      <c r="D194" s="9"/>
      <c r="E194" s="9"/>
      <c r="F194" s="9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3:23" s="5" customFormat="1">
      <c r="C195" s="9"/>
      <c r="D195" s="9"/>
      <c r="E195" s="9"/>
      <c r="F195" s="9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3:23" s="5" customFormat="1">
      <c r="C196" s="9"/>
      <c r="D196" s="9"/>
      <c r="E196" s="9"/>
      <c r="F196" s="9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</sheetData>
  <mergeCells count="27">
    <mergeCell ref="A18:A19"/>
    <mergeCell ref="A13:B13"/>
    <mergeCell ref="A14:B14"/>
    <mergeCell ref="A15:B15"/>
    <mergeCell ref="E13:I13"/>
    <mergeCell ref="E14:I14"/>
    <mergeCell ref="J14:K14"/>
    <mergeCell ref="E18:E19"/>
    <mergeCell ref="F18:F19"/>
    <mergeCell ref="J10:K10"/>
    <mergeCell ref="J12:K12"/>
    <mergeCell ref="J13:K13"/>
    <mergeCell ref="J1:L1"/>
    <mergeCell ref="J2:L2"/>
    <mergeCell ref="J3:L3"/>
    <mergeCell ref="B5:L5"/>
    <mergeCell ref="B6:L6"/>
    <mergeCell ref="B82:D82"/>
    <mergeCell ref="J17:L17"/>
    <mergeCell ref="B18:B19"/>
    <mergeCell ref="C18:D18"/>
    <mergeCell ref="G18:G19"/>
    <mergeCell ref="H18:H19"/>
    <mergeCell ref="I18:I19"/>
    <mergeCell ref="J18:L18"/>
    <mergeCell ref="B22:C22"/>
    <mergeCell ref="B48:C48"/>
  </mergeCells>
  <pageMargins left="0.70866141732283472" right="0.70866141732283472" top="0.31" bottom="0.32" header="0.31496062992125984" footer="0.31496062992125984"/>
  <pageSetup paperSize="9" scale="42" fitToHeight="0" orientation="landscape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источников доходов</vt:lpstr>
      <vt:lpstr>'Реестр источников доходов'!Заголовки_для_печати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Яновская Ульяна Александровна</dc:creator>
  <cp:lastModifiedBy>Антонова</cp:lastModifiedBy>
  <cp:lastPrinted>2021-11-15T07:38:36Z</cp:lastPrinted>
  <dcterms:created xsi:type="dcterms:W3CDTF">2017-10-02T11:02:05Z</dcterms:created>
  <dcterms:modified xsi:type="dcterms:W3CDTF">2022-12-13T07:48:32Z</dcterms:modified>
</cp:coreProperties>
</file>